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09"/>
  <workbookPr codeName="ThisWorkbook"/>
  <workbookProtection workbookAlgorithmName="SHA-512" workbookHashValue="4HZ2iOCEuEMtRGOs3yAbnu+U4Kmtt7L1+qtpGs1JZ333apPU0N3bHBqayBcs3lIjd26P3gnzTYlk+e18ng9LfA==" workbookSpinCount="100000" workbookSaltValue="WjT2p08OL+1vYrjTtbOIQA==" lockStructure="1"/>
  <bookViews>
    <workbookView xWindow="65416" yWindow="65416" windowWidth="20730" windowHeight="11160" tabRatio="635" activeTab="0"/>
  </bookViews>
  <sheets>
    <sheet name="Simulateur" sheetId="1" r:id="rId1"/>
    <sheet name="Feuil1" sheetId="10" state="hidden" r:id="rId2"/>
    <sheet name="Feuil2" sheetId="9" state="hidden" r:id="rId3"/>
    <sheet name="Filières" sheetId="2" state="hidden" r:id="rId4"/>
    <sheet name="Grades" sheetId="4" state="hidden" r:id="rId5"/>
    <sheet name="Grilles" sheetId="6" state="hidden" r:id="rId6"/>
    <sheet name="Données" sheetId="7" state="hidden" r:id="rId7"/>
    <sheet name="Indices" sheetId="5" state="hidden" r:id="rId8"/>
  </sheets>
  <definedNames>
    <definedName name="_xlnm._FilterDatabase" localSheetId="6" hidden="1">'Données'!$B$1:$F$1514</definedName>
    <definedName name="_xlnm._FilterDatabase" localSheetId="3" hidden="1">'Filières'!$A$1:$A$11</definedName>
    <definedName name="_xlnm._FilterDatabase" localSheetId="7" hidden="1">'Indices'!$A$1:$B$929</definedName>
    <definedName name="Adjoint_administratif">'Grades'!$G$2:$G$4</definedName>
    <definedName name="Adjoint_animation">'Grades'!$A$8:$A$10</definedName>
    <definedName name="Adjoint_patrimoine">'Grades'!$A$23:$A$25</definedName>
    <definedName name="Adjoint_technique">'Grades'!$A$71:$A$73</definedName>
    <definedName name="Adjoint_technique_établissements_enseignement">'Grades'!$C$76:$C$78</definedName>
    <definedName name="Administrateur">'Grades'!$A$2:$A$4</definedName>
    <definedName name="Administrative">'Filières'!$A$15:$A$18</definedName>
    <definedName name="Agent_maîtrise">'Grades'!$C$71:$C$72</definedName>
    <definedName name="Agent_police_municipale">'Grades'!$A$60:$A$63</definedName>
    <definedName name="Agent_social">'Grades'!$A$50:$A$52</definedName>
    <definedName name="Agent_spécialisé_écoles_maternelles">'Grades'!$C$50:$C$51</definedName>
    <definedName name="Aide_soignant">'Grades'!$E$28:$E$29</definedName>
    <definedName name="Animateur">'Grades'!$C$8:$C$10</definedName>
    <definedName name="Animation">'Filières'!$C$15:$C$16</definedName>
    <definedName name="Assistant_conservation">'Grades'!$A$18:$A$20</definedName>
    <definedName name="Assistant_enseignement_artistique">'Grades'!$A$13:$A$15</definedName>
    <definedName name="Assistant_socio_éducatif">'Grades'!$A$55:$A$56</definedName>
    <definedName name="Attaché">'Grades'!$C$2:$C$5</definedName>
    <definedName name="Attaché_conservation_patrimoine">'Grades'!$E$18:$E$19</definedName>
    <definedName name="Auxiliaire_puériculture">'Grades'!$C$28:$C$29</definedName>
    <definedName name="Auxiliaire_soins">'Grades'!$A$28:$A$29</definedName>
    <definedName name="Bibliothécaire">'Grades'!$E$23:$E$24</definedName>
    <definedName name="Biologiste_vétérinaire_pharmacien">'Grades'!$C$45:$C$47</definedName>
    <definedName name="Cadre_santé_infirmiers_techniciens_paramédicaux_extinction">'Grades'!$E$36</definedName>
    <definedName name="Cadre_santé_paramédicaux">'Grades'!$G$36:$G$37</definedName>
    <definedName name="cadres">'Filières'!$E$43:$E$100</definedName>
    <definedName name="Chef_service_police_municipale">'Grades'!$C$60:$C$62</definedName>
    <definedName name="Conseiller_activités_physiques_sportives">'Grades'!$E$66:$E$67</definedName>
    <definedName name="Conseiller_socio_éducatif">'Grades'!$C$55:$C$57</definedName>
    <definedName name="Conservateur_bibliothèque">'Grades'!$C$23:$C$24</definedName>
    <definedName name="Conservateur_patrimoine">'Grades'!$C$18:$C$19</definedName>
    <definedName name="Culturelle_enseignement_artistique">'Filières'!$E$15:$E$17</definedName>
    <definedName name="Culturelle_patrimoine_bibliothèque">'Filières'!$G$15:$G$19</definedName>
    <definedName name="Directeur_établissement_enseignement_artistique">'Grades'!$E$13:$E$14</definedName>
    <definedName name="Directeur_général_adjoint_services_communes">'Grades'!$A$90:$A$94</definedName>
    <definedName name="Directeur_général_adjoint_services_départements">'Grades'!$E$90:$E$91</definedName>
    <definedName name="Directeur_général_adjoint_services_régions">'Grades'!$A$97:$A$99</definedName>
    <definedName name="Directeur_général_établissements_publics_locaux_assimilés_communes_plus_400000_habitants">'Grades'!$G$81:$G$82</definedName>
    <definedName name="Directeur_général_services_communes">'Grades'!$E$81:$E$87</definedName>
    <definedName name="Directeur_général_services_départements">'Grades'!$C$90:$C$91</definedName>
    <definedName name="Directeur_général_services_régions">'Grades'!$G$90:$G$92</definedName>
    <definedName name="Directeur_général_services_techniques_communes_établissements_publics_coopération_intercommunale_fiscalité_propre">'Grades'!$A$81:$A$84</definedName>
    <definedName name="Directeur_police_municipale">'Grades'!$E$60:$E$61</definedName>
    <definedName name="Directeur_services_techniques_communes_directeur_général_établissements_publics_coopération_intercommunale_fiscalité_propre">'Grades'!$C$81:$C$82</definedName>
    <definedName name="Donnees">'Données'!$A$2:$F$1514</definedName>
    <definedName name="Echelons">'Filières'!$I$2:$I$20</definedName>
    <definedName name="Educateur_activités_physiques_sportives">'Grades'!$C$66:$C$68</definedName>
    <definedName name="Educateur_jeunes_enfants">'Grades'!$G$50:$G$51</definedName>
    <definedName name="EMPLOI_FONCTIONNEL">'Filières'!$A$43:$A$51</definedName>
    <definedName name="filieres">'Filières'!$A$2:$A$12</definedName>
    <definedName name="Garde_champêtre">'Grades'!$G$60:$G$61</definedName>
    <definedName name="grades">'Données'!$D$2:$D$1514</definedName>
    <definedName name="HEA">'Grilles'!$A$3:$A$5</definedName>
    <definedName name="HEB">'Grilles'!$A$6:$A$8</definedName>
    <definedName name="HEB_bis">'Grilles'!$A$9:$A$11</definedName>
    <definedName name="HEC">'Grilles'!$A$12:$A$14</definedName>
    <definedName name="HED">'Grilles'!$A$15:$A$17</definedName>
    <definedName name="HEE">'Grilles'!$A$18:$A$19</definedName>
    <definedName name="HEF">'Grilles'!$A$20</definedName>
    <definedName name="HEG">'Grilles'!$A$21</definedName>
    <definedName name="Hors_echelle">'Grilles'!$A$3:$B$21</definedName>
    <definedName name="Infirmier_extinction">'Grades'!$G$28:$G$29</definedName>
    <definedName name="Infirmier_soins_généraux">'Grades'!$A$32:$A$33</definedName>
    <definedName name="Ingénieur">'Grades'!$G$71:$G$73</definedName>
    <definedName name="Ingénieur_chef">'Grades'!$A$76:$A$78</definedName>
    <definedName name="Masseur_kinésithérapeute_orthophoniste">'Grades'!$G$45,'Grades'!$G$46</definedName>
    <definedName name="Médecin">'Grades'!$A$40:$A$42</definedName>
    <definedName name="Médico_sociale">'Filières'!$A$22:$A$33</definedName>
    <definedName name="Médico_technique">'Filières'!$C$22:$C$25</definedName>
    <definedName name="Moniteur_éducateur_intervenant_familial">'Grades'!$E$50:$E$51</definedName>
    <definedName name="Non_concerné">'Grilles'!$A$2</definedName>
    <definedName name="Opérateur_activités_physiques_sportives">'Grades'!$A$66:$A$68</definedName>
    <definedName name="Pédicure_podologue_ergothérapeute_psychomotricien_orthoptiste_manipulateur_électroradiologie_médicale">'Grades'!$E$45:$E$46</definedName>
    <definedName name="Police_municipale">'Filières'!$E$22:$E$25</definedName>
    <definedName name="Professeur_enseignement_artistique">'Grades'!$C$13:$C$14</definedName>
    <definedName name="Psychologue">'Grades'!$E$32:$E$33</definedName>
    <definedName name="Puéricultrice_cadre_santé_extinction">'Grades'!$G$32:$G$33</definedName>
    <definedName name="Puéricultrice_décret_2014_923">'Grades'!$C$36:$C$37</definedName>
    <definedName name="Puéricultrice_décret_92_859_extinction">'Grades'!$C$32:$C$33</definedName>
    <definedName name="Rédacteur">'Grades'!$E$2:$E$4</definedName>
    <definedName name="Sage_femme">'Grades'!$A$36:$A$37</definedName>
    <definedName name="SFT">'Feuil1'!$D$3:$D$6</definedName>
    <definedName name="Sociale">'Filières'!$G$22:$G$27</definedName>
    <definedName name="Sportive">'Filières'!$A$36:$A$38</definedName>
    <definedName name="Technicien">'Grades'!$E$71:$E$73</definedName>
    <definedName name="Technicien_paramédical_extinction">'Grades'!$A$45:$A$46</definedName>
    <definedName name="Technique">'Filières'!$C$36:$C$41</definedName>
    <definedName name="_xlnm.Print_Area" localSheetId="0">'Simulateur'!$A$1:$B$28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<sst xmlns="http://schemas.openxmlformats.org/spreadsheetml/2006/main" count="1996" uniqueCount="340">
  <si>
    <t>Comment déterminer la rémunération d'un agent du service intérim ?</t>
  </si>
  <si>
    <t>V2.1 du 28/07/2023</t>
  </si>
  <si>
    <t>Temps de travail hebdomadaire de l'agent</t>
  </si>
  <si>
    <t>1 ENFANT</t>
  </si>
  <si>
    <t>Veuillez choisir le temps de travail hebdomadaire de l'agent</t>
  </si>
  <si>
    <t>Traitement mensuel brut</t>
  </si>
  <si>
    <t>Salaire net</t>
  </si>
  <si>
    <t>Total mensuel facturé par le CDG 70</t>
  </si>
  <si>
    <t>Nombre d'enfant(s) à la charge de l'agent</t>
  </si>
  <si>
    <t>Si vous n'avez pas l'information, veuillez indiquer 0 (le simulateur permet d'en indiquer 4 au maximum)</t>
  </si>
  <si>
    <t>Salaire brut de l'agent intérim</t>
  </si>
  <si>
    <t>Salaire perçu par l'agent intérim</t>
  </si>
  <si>
    <t xml:space="preserve">Cout total pour la collectivité, calculé sur la base du montant net + charges salariales + charges patronales </t>
  </si>
  <si>
    <t>Filière</t>
  </si>
  <si>
    <t>Technique</t>
  </si>
  <si>
    <t>Sélectionnez la filière dans laquelle l'agent évoluera</t>
  </si>
  <si>
    <t xml:space="preserve">Cadres d'emplois de la filière : </t>
  </si>
  <si>
    <r>
      <t xml:space="preserve">Cadre d'emploi </t>
    </r>
    <r>
      <rPr>
        <i/>
        <sz val="16"/>
        <color theme="1"/>
        <rFont val="Calibri"/>
        <family val="2"/>
        <scheme val="minor"/>
      </rPr>
      <t>(ordre alphabétique)</t>
    </r>
  </si>
  <si>
    <t>Adjoint_technique</t>
  </si>
  <si>
    <t>Choisissez le cadre d'emploi de l'agent</t>
  </si>
  <si>
    <t>Grade</t>
  </si>
  <si>
    <t>Adjoint technique</t>
  </si>
  <si>
    <t>Sélectionnez le grade (doit être identidique à celui renseigné dans le formulaire)</t>
  </si>
  <si>
    <t>Échelon</t>
  </si>
  <si>
    <t>3e échelon</t>
  </si>
  <si>
    <t>Identifiez l'échelon qui correspond le mieux à la rémunération que vous souhaitez verser à l'agent en fonction du tableau bleu à droite</t>
  </si>
  <si>
    <t xml:space="preserve">     Indice Brut</t>
  </si>
  <si>
    <t>Information à reporter dans le formulaire de demande de mission</t>
  </si>
  <si>
    <t xml:space="preserve">     Indice Majoré</t>
  </si>
  <si>
    <t>Valeur du point d'indice au 01/07/2023</t>
  </si>
  <si>
    <t>Information susceptible d'évoluer en fonction des annonces gouvernementales</t>
  </si>
  <si>
    <t>2 ENFANTS</t>
  </si>
  <si>
    <t>Durée légale de travail</t>
  </si>
  <si>
    <t>3 ENFANTS</t>
  </si>
  <si>
    <t>4 ENFANTS</t>
  </si>
  <si>
    <t>Supplément familiale de traitement</t>
  </si>
  <si>
    <t>Charges salariales</t>
  </si>
  <si>
    <t>Charges patronales</t>
  </si>
  <si>
    <t>Coût chargé</t>
  </si>
  <si>
    <t>Salaire net + charges patronales et salariales</t>
  </si>
  <si>
    <t>Sofcap Assurance statutaire</t>
  </si>
  <si>
    <t>Frais CDG 70</t>
  </si>
  <si>
    <t>Frais de gestion</t>
  </si>
  <si>
    <t>Calcul SFT</t>
  </si>
  <si>
    <t>Filières</t>
  </si>
  <si>
    <t>Echelons</t>
  </si>
  <si>
    <t>Administrative</t>
  </si>
  <si>
    <t>14e échelon</t>
  </si>
  <si>
    <t>Animation</t>
  </si>
  <si>
    <t>13e échelon</t>
  </si>
  <si>
    <t>Culturelle_enseignement_artistique</t>
  </si>
  <si>
    <t>12e échelon</t>
  </si>
  <si>
    <t>Culturelle_patrimoine_bibliothèque</t>
  </si>
  <si>
    <t>11e échelon</t>
  </si>
  <si>
    <t>Médico_sociale</t>
  </si>
  <si>
    <t>10e échelon</t>
  </si>
  <si>
    <t>Médico_technique</t>
  </si>
  <si>
    <t>9e échelon</t>
  </si>
  <si>
    <t>Police_municipale</t>
  </si>
  <si>
    <t>8e échelon</t>
  </si>
  <si>
    <t>Sociale</t>
  </si>
  <si>
    <t>7e échelon</t>
  </si>
  <si>
    <t>Sportive</t>
  </si>
  <si>
    <t>6e échelon</t>
  </si>
  <si>
    <t>5e échelon</t>
  </si>
  <si>
    <t>EMPLOI_FONCTIONNEL</t>
  </si>
  <si>
    <t>4e échelon</t>
  </si>
  <si>
    <t>2e échelon</t>
  </si>
  <si>
    <t>1er échelon</t>
  </si>
  <si>
    <t>2e échelon (élève)</t>
  </si>
  <si>
    <t>1er échelon (élève)</t>
  </si>
  <si>
    <t>Classe exceptionnelle</t>
  </si>
  <si>
    <t>Echelon de stage</t>
  </si>
  <si>
    <t>Echelon spécial</t>
  </si>
  <si>
    <t>Cadres d'emplois</t>
  </si>
  <si>
    <t>Adjoint Administratif</t>
  </si>
  <si>
    <t>Adjoint d'animation</t>
  </si>
  <si>
    <t>Adjoint du patrimoine</t>
  </si>
  <si>
    <t>Adjoint technique des établissements d’enseignement</t>
  </si>
  <si>
    <t>Administrateur</t>
  </si>
  <si>
    <t>Agent de maîtrise</t>
  </si>
  <si>
    <t>Agent de police municipale</t>
  </si>
  <si>
    <t>Agent social</t>
  </si>
  <si>
    <t>Agent spécialisé des écoles maternelles</t>
  </si>
  <si>
    <t>Aide-soignant</t>
  </si>
  <si>
    <t>Animateur</t>
  </si>
  <si>
    <t>Assistant d’enseignement artistique</t>
  </si>
  <si>
    <t>Assistant de conservation</t>
  </si>
  <si>
    <t>Assistant socio-éducatif</t>
  </si>
  <si>
    <t>Attaché</t>
  </si>
  <si>
    <t>Attaché de conservation du patrimoine</t>
  </si>
  <si>
    <t>Auxiliaire de puériculture</t>
  </si>
  <si>
    <t>Auxiliaire de soins</t>
  </si>
  <si>
    <t>Bibliothécaire</t>
  </si>
  <si>
    <t>Biologiste, vétérinaire et pharmacien</t>
  </si>
  <si>
    <t>Cadre de santé infirmiers et techniciens paramédicaux (extinction)</t>
  </si>
  <si>
    <t>Cadre de santé paramédicaux</t>
  </si>
  <si>
    <t>Chef de service de police municipale</t>
  </si>
  <si>
    <t>Conseiller des activités physiques et sportives</t>
  </si>
  <si>
    <t>Conseiller socio-éducatif</t>
  </si>
  <si>
    <t>Conservateur de bibliothèque</t>
  </si>
  <si>
    <t>Directeur d’établissement d’enseignement artistique</t>
  </si>
  <si>
    <t>Directeur de police municipale</t>
  </si>
  <si>
    <t>Directeur des services techniques des communes et directeur général des établissements publics de coopération intercommunale à fiscalité propre</t>
  </si>
  <si>
    <t>Directeur général adjoint des services des communes</t>
  </si>
  <si>
    <t>Directeur général adjoint des services des départements</t>
  </si>
  <si>
    <t>Directeur général adjoint des services des régions</t>
  </si>
  <si>
    <t>Directeur général des établissements publics locaux assimilés à des communes de plus de 400 000 habitants</t>
  </si>
  <si>
    <t>Directeur général des services des communes</t>
  </si>
  <si>
    <t>Directeur général des services des départements</t>
  </si>
  <si>
    <t>Directeur général des services des régions</t>
  </si>
  <si>
    <t>Directeur général des services techniques des communes et des établissements publics de coopération intercommunale à fiscalité propre</t>
  </si>
  <si>
    <t>Educateur de jeunes enfants</t>
  </si>
  <si>
    <t>Educateur des activités physiques et sportives</t>
  </si>
  <si>
    <t>Garde champêtre</t>
  </si>
  <si>
    <t>Infirmier (extinction)</t>
  </si>
  <si>
    <t>Infirmier en soins généraux</t>
  </si>
  <si>
    <t>Ingénieur</t>
  </si>
  <si>
    <t>Ingénieur en chef</t>
  </si>
  <si>
    <t>Masseur-kinésithérapeute et orthophoniste</t>
  </si>
  <si>
    <t>Médecin</t>
  </si>
  <si>
    <t>Moniteur-éducateur et intervenant familial</t>
  </si>
  <si>
    <t>Opérateur des activités physiques et sportives</t>
  </si>
  <si>
    <t>Pédicure-podologue, ergothérapeute, psychomotricien, orthoptiste et manipulateur d'électroradiologie médicale</t>
  </si>
  <si>
    <t>Professeur d’enseignement artistique</t>
  </si>
  <si>
    <t>Psychologue</t>
  </si>
  <si>
    <t>Puéricultrice (décret n°92-859 - extinction)</t>
  </si>
  <si>
    <t>Puéricultrice cadre de santé (extinction)</t>
  </si>
  <si>
    <t>Rédacteur</t>
  </si>
  <si>
    <t>Sage-femme</t>
  </si>
  <si>
    <t>Technicien</t>
  </si>
  <si>
    <t>Technicien paramédical (extinction)</t>
  </si>
  <si>
    <t>Adjoint_Administratif</t>
  </si>
  <si>
    <t>Adjoint administratif</t>
  </si>
  <si>
    <t>Administrateur hors classe</t>
  </si>
  <si>
    <t>Attaché principal</t>
  </si>
  <si>
    <t>Rédacteur principal de 2ème classe</t>
  </si>
  <si>
    <t>Adjoint administratif principal de 2ème classe</t>
  </si>
  <si>
    <t>Administrateur général</t>
  </si>
  <si>
    <t>Attaché hors classe</t>
  </si>
  <si>
    <t>Rédacteur principal de 1ère classe</t>
  </si>
  <si>
    <t>Adjoint administratif principal de 1ère classe</t>
  </si>
  <si>
    <t>Directeur (extinction)</t>
  </si>
  <si>
    <t>Adjoint_animation</t>
  </si>
  <si>
    <t>Adjoint d'animation principal de 2ème classe</t>
  </si>
  <si>
    <t>Animateur principal de 2ème classe</t>
  </si>
  <si>
    <t>Adjoint d'animation principal de 1ère classe</t>
  </si>
  <si>
    <t>Animateur principal de 1ère classe</t>
  </si>
  <si>
    <t>Assistant_enseignement_artistique</t>
  </si>
  <si>
    <t>Professeur_enseignement_artistique</t>
  </si>
  <si>
    <t>Directeur_établissement_enseignement_artistique</t>
  </si>
  <si>
    <t>Assistant d'enseignement artistique</t>
  </si>
  <si>
    <t>Professeur d'enseignement artistique de classe normale</t>
  </si>
  <si>
    <t>Directeur d'établissement d'enseignement artistique de 2ème catégorie</t>
  </si>
  <si>
    <t>Assistant d'enseignement artistique principal de 2ème classe</t>
  </si>
  <si>
    <t>Professeur d'enseignement artistique hors classe</t>
  </si>
  <si>
    <t>Directeur d'établissement d'enseignement artistique de 1ère catégorie</t>
  </si>
  <si>
    <t>Assistant d'enseignement artistique principal de 1ère classe</t>
  </si>
  <si>
    <t>Assistant_conservation</t>
  </si>
  <si>
    <t>Conservateur_patrimoine</t>
  </si>
  <si>
    <t>Attaché_conservation_patrimoine</t>
  </si>
  <si>
    <t>Conservateur du patrimoine</t>
  </si>
  <si>
    <t>Assistant de conservation principal de 2ème classe</t>
  </si>
  <si>
    <t>Conservateur en chef du patrimoine</t>
  </si>
  <si>
    <t>Attaché principal de conservation du patrimoine</t>
  </si>
  <si>
    <t>Assistant de conservation principal de 1ère classe</t>
  </si>
  <si>
    <t>Adjoint_patrimoine</t>
  </si>
  <si>
    <t>Conservateur_bibliothèque</t>
  </si>
  <si>
    <t>Adjoint du patrimoine principal de 2ème classe</t>
  </si>
  <si>
    <t>Conservateur en chef de bibliothèque</t>
  </si>
  <si>
    <t>Bibliothécaire principal</t>
  </si>
  <si>
    <t>Adjoint du patrimoine principal de 1ère classe</t>
  </si>
  <si>
    <t>Auxiliaire_soins</t>
  </si>
  <si>
    <t>Auxiliaire_puériculture</t>
  </si>
  <si>
    <t>Aide_soignant</t>
  </si>
  <si>
    <t>Infirmier_extinction</t>
  </si>
  <si>
    <t>Auxiliaire de soins principal de 2ème classe</t>
  </si>
  <si>
    <t>Auxiliaire de puériculture de classe normale</t>
  </si>
  <si>
    <t>Aide-soignant de classe normale</t>
  </si>
  <si>
    <t>Infirmier de classe normale</t>
  </si>
  <si>
    <t>Auxiliaire de soins principal de 1ère classe</t>
  </si>
  <si>
    <t>Auxiliaire de puériculture de classe supérieure</t>
  </si>
  <si>
    <t>Aide-soignant de classe supérieure</t>
  </si>
  <si>
    <t>Infirmier de classe supérieure</t>
  </si>
  <si>
    <t>Infirmier_soins_généraux</t>
  </si>
  <si>
    <t>Puéricultrice_décret_92_859_extinction</t>
  </si>
  <si>
    <t>Puéricultrice_cadre_santé_extinction</t>
  </si>
  <si>
    <t>Infirmier de soins généraux</t>
  </si>
  <si>
    <t>Puéricultrice de classe normale</t>
  </si>
  <si>
    <t>Psychologue de classe normale</t>
  </si>
  <si>
    <t>Puéricultrice cadre de santé</t>
  </si>
  <si>
    <t>Infirmier de soins généraux hors classe</t>
  </si>
  <si>
    <t>Puéricultrice de classe supérieure</t>
  </si>
  <si>
    <t>Psychologue hors classe</t>
  </si>
  <si>
    <t>Puéricultrice cadre supérieur de santé</t>
  </si>
  <si>
    <t>Sage_femme</t>
  </si>
  <si>
    <t>Puéricultrice_décret_2014_923</t>
  </si>
  <si>
    <t>Cadre_santé_infirmiers_techniciens_paramédicaux_extinction</t>
  </si>
  <si>
    <t>Cadre_santé_paramédicaux</t>
  </si>
  <si>
    <t>Sage-femme de classe normale</t>
  </si>
  <si>
    <t>Puéricultrice</t>
  </si>
  <si>
    <t>Cadre de santé</t>
  </si>
  <si>
    <t>Sage-femme hors classe</t>
  </si>
  <si>
    <t>Puéricultrice hors classe</t>
  </si>
  <si>
    <t>Cadre supérieur de santé</t>
  </si>
  <si>
    <t>Médecin de 2ème classe</t>
  </si>
  <si>
    <t>Médecin de 1ère classe</t>
  </si>
  <si>
    <t>Médecin hors classe</t>
  </si>
  <si>
    <t>Technicien_paramédical_extinction</t>
  </si>
  <si>
    <t>Biologiste_vétérinaire_pharmacien</t>
  </si>
  <si>
    <t>Pédicure_podologue_ergothérapeute_psychomotricien_orthoptiste_manipulateur_électroradiologie_médicale</t>
  </si>
  <si>
    <t>Masseur_kinésithérapeute_orthophoniste</t>
  </si>
  <si>
    <t>Technicien paramédical de classe normale</t>
  </si>
  <si>
    <t>Biologiste, vétérinaire ou pharmacien de classe normale</t>
  </si>
  <si>
    <t>Technicien paramédical de classe supérieure</t>
  </si>
  <si>
    <t>Biologiste, vétérinaire ou pharmacien hors classe</t>
  </si>
  <si>
    <t>Pédicure-podologue, ergothérapeute, psychomotricien, orthoptiste et manipulateur d'électroradiologie médicale hors classe</t>
  </si>
  <si>
    <t>Masseur-kinésithérapeute et orthophoniste hors classe</t>
  </si>
  <si>
    <t>Biologiste, vétérinaire ou pharmacien de classe exceptionnelle</t>
  </si>
  <si>
    <t>Agent_social</t>
  </si>
  <si>
    <t>Agent_spécialisé_écoles_maternelles</t>
  </si>
  <si>
    <t>Moniteur_éducateur_intervenant_familial</t>
  </si>
  <si>
    <t>Educateur_jeunes_enfants</t>
  </si>
  <si>
    <t>Agent spécialisé principal de 2ème classe des écoles maternelles</t>
  </si>
  <si>
    <t>Agent social principal de 2ème classe</t>
  </si>
  <si>
    <t>Agent spécialisé principal de 1ère classe des écoles maternelles</t>
  </si>
  <si>
    <t>Moniteur-éducateur et intervenant familial principal</t>
  </si>
  <si>
    <t>Educateur de jeunes enfants de classe exceptionnelle</t>
  </si>
  <si>
    <t>Agent social principal de 1ère classe</t>
  </si>
  <si>
    <t>Assistant_socio_éducatif</t>
  </si>
  <si>
    <t>Conseiller_socio_éducatif</t>
  </si>
  <si>
    <t>Assistant socio-éducatif de classe exceptionnelle</t>
  </si>
  <si>
    <t>Conseiller supérieur socio-éducatif</t>
  </si>
  <si>
    <t>Conseiller hors classe socio-éducatif</t>
  </si>
  <si>
    <t>Agent_police_municipale</t>
  </si>
  <si>
    <t>Chef_service_police_municipale</t>
  </si>
  <si>
    <t>Directeur_police_municipale</t>
  </si>
  <si>
    <t>Garde_champêtre</t>
  </si>
  <si>
    <t>Gardien-brigadier</t>
  </si>
  <si>
    <t>Garde champêtre chef</t>
  </si>
  <si>
    <t>Brigadier</t>
  </si>
  <si>
    <t>Chef de service de police municipale principal de 2ème classe</t>
  </si>
  <si>
    <t>Directeur principal de police municipale</t>
  </si>
  <si>
    <t>Garde champêtre chef principal</t>
  </si>
  <si>
    <t>Brigadier-chef principal</t>
  </si>
  <si>
    <t>Chef de service de police municipale principal de 1ère classe</t>
  </si>
  <si>
    <t>Chef de police (extinction)</t>
  </si>
  <si>
    <t>Opérateur_activités_physiques_sportives</t>
  </si>
  <si>
    <t>Educateur_activités_physiques_sportives</t>
  </si>
  <si>
    <t>Conseiller_activités_physiques_sportives</t>
  </si>
  <si>
    <t>Opérateur des activités physiques et sportives qualifiés</t>
  </si>
  <si>
    <t>Educateur des activités physiques et sportives principal de 2ème classe</t>
  </si>
  <si>
    <t>Conseiller principal des activités physiques et sportives</t>
  </si>
  <si>
    <t>Opérateur des activités physiques et sportives principal</t>
  </si>
  <si>
    <t>Educateur des activités physiques et sportives principal de 1ère classe</t>
  </si>
  <si>
    <t>Agent_maîtrise</t>
  </si>
  <si>
    <t>Adjoint technique principal de 2ème classe</t>
  </si>
  <si>
    <t>Agent de maîtrise principal</t>
  </si>
  <si>
    <t>Technicien principal de 2ème classe</t>
  </si>
  <si>
    <t>Ingénieur principal</t>
  </si>
  <si>
    <t>Adjoint technique principal de 1ère classe</t>
  </si>
  <si>
    <t>Technicien principal de 1ère classe</t>
  </si>
  <si>
    <t>Ingénieur hors classe</t>
  </si>
  <si>
    <t>Ingénieur_chef</t>
  </si>
  <si>
    <t>Adjoint_technique_établissements_enseignement</t>
  </si>
  <si>
    <t>Ingénieur en chef hors classe</t>
  </si>
  <si>
    <t>Adjoint technique principal de 2ème classe des établissements d’enseignement</t>
  </si>
  <si>
    <t>Ingénieur général</t>
  </si>
  <si>
    <t>Adjoint technique principal de 1ère classe des établissements d’enseignement</t>
  </si>
  <si>
    <t>Directeur_général_services_techniques_communes_établissements_publics_coopération_intercommunale_fiscalité_propre</t>
  </si>
  <si>
    <t>Directeur_services_techniques_communes_directeur_général_établissements_publics_coopération_intercommunale_fiscalité_propre</t>
  </si>
  <si>
    <t>Directeur_général_services_communes</t>
  </si>
  <si>
    <t>Directeur_général_établissements_publics_locaux_assimilés_communes_plus_400000_habitants</t>
  </si>
  <si>
    <t>Directeur général des services techniques des communes et des établissements publics de coopération intercommunale à fiscalité propre de 40 000 à 80 000 habitants</t>
  </si>
  <si>
    <t>Directeur des services techniques des communes et directeur général des établissements publics de coopération intercommunale à fiscalité propre de 10 000 à 20 000 habitants</t>
  </si>
  <si>
    <t>Directeur général des services des communes de 2 000 à 10 000 habitants</t>
  </si>
  <si>
    <t>Directeur général des services (métropoles, communautés urbaines, communautés d’agglomération et établissements publics territoriaux de la métropole du Grand Paris)</t>
  </si>
  <si>
    <t>Directeur général des services techniques des communes et des établissements publics de coopération intercommunale à fiscalité propre de 80 000 à 150 000 habitants</t>
  </si>
  <si>
    <t>Directeur des services techniques des communes et directeur général des établissements publics de coopération intercommunale à fiscalité propre de 20 000 à 40 000 habitants</t>
  </si>
  <si>
    <t>Directeur général des services des communes de 10 000 à 20 000 habitants</t>
  </si>
  <si>
    <t>Directeur général des services (autres établissements publics locaux)</t>
  </si>
  <si>
    <t>Directeur général des services techniques des communes et des établissements publics de coopération intercommunale à fiscalité propre de 150 000 à 400 000 habitants</t>
  </si>
  <si>
    <t>Directeur général des services des communes de 20 000 à 40 000 habitants</t>
  </si>
  <si>
    <t>Directeur général des services techniques des communes et des établissements publics de coopération intercommunale à fiscalité propre de plus de 400 000 habitants</t>
  </si>
  <si>
    <t>Directeur général des services des communes de 40 000 à 80 000 habitants</t>
  </si>
  <si>
    <t>Directeur général des services des communes de 80 000 à 150 000 habitants</t>
  </si>
  <si>
    <t>Directeur général des services des communes de 150 000 à 400 000 habitants</t>
  </si>
  <si>
    <t>Directeur général des services des communes de plus de 400 000 habitants</t>
  </si>
  <si>
    <t>Directeur_général_adjoint_services_communes</t>
  </si>
  <si>
    <t>Directeur_général_services_départements</t>
  </si>
  <si>
    <t>Directeur_général_adjoint_services_départements</t>
  </si>
  <si>
    <t>Directeur_général_services_régions</t>
  </si>
  <si>
    <t>Directeur général adjoint des services des communes de 10 000 à 20 000 habitants</t>
  </si>
  <si>
    <t>Directeur général des services des départements jusqu’à 900 000 habitants</t>
  </si>
  <si>
    <t>Directeur général adjoint des services des départements jusqu’à 900 000 habitants</t>
  </si>
  <si>
    <t>Directeur général des services des régions (Île-de-France)</t>
  </si>
  <si>
    <t>Directeur général adjoint des services des communes de 20 000 à 40 000 habitants</t>
  </si>
  <si>
    <t>Directeur général des services des départements de plus de 900 000 habitants</t>
  </si>
  <si>
    <t>Directeur général adjoint des services des départements de plus de 900 000 habitants</t>
  </si>
  <si>
    <t>Directeur général des services des régions jusqu’à 2 000 000 d’habitants</t>
  </si>
  <si>
    <t>Directeur général adjoint des services des communes de 40 000 à 150 000 habitants</t>
  </si>
  <si>
    <t>Directeur général des services des régions de plus de 2 000 000 d’habitants</t>
  </si>
  <si>
    <t>Directeur général adjoint des services des communes de 150 000 à 400 000 habitants</t>
  </si>
  <si>
    <t>Directeur général adjoint des services des communes de plus de 400 000 habitants</t>
  </si>
  <si>
    <t>Directeur_général_adjoint_services_régions</t>
  </si>
  <si>
    <t>Directeur général adjoint des services des régions (Île-de-France)</t>
  </si>
  <si>
    <t>Directeur général adjoint des services des régions jusqu’à 2 000 000 d’habitants</t>
  </si>
  <si>
    <t>Directeur général adjoint des services des régions de plus de 2 000 000 d’habitants</t>
  </si>
  <si>
    <t>Hors échelle</t>
  </si>
  <si>
    <t>Non concerné</t>
  </si>
  <si>
    <t>HEA - chevron I</t>
  </si>
  <si>
    <t>HEA - chevron II</t>
  </si>
  <si>
    <t>HEA - chevron III</t>
  </si>
  <si>
    <t>HEB - chevron I</t>
  </si>
  <si>
    <t>HEB - chevron II</t>
  </si>
  <si>
    <t>HEB - chevron III</t>
  </si>
  <si>
    <t>HEB bis - chevron I</t>
  </si>
  <si>
    <t>HEB bis - chevron II</t>
  </si>
  <si>
    <t>HEB bis - chevron III</t>
  </si>
  <si>
    <t>HEC - chevron I</t>
  </si>
  <si>
    <t>HEC - chevron II</t>
  </si>
  <si>
    <t>HEC - chevron III</t>
  </si>
  <si>
    <t>HED - chevron I</t>
  </si>
  <si>
    <t>HED - chevron II</t>
  </si>
  <si>
    <t>HED - chevron III</t>
  </si>
  <si>
    <t>HEE - chevron I</t>
  </si>
  <si>
    <t>HEE - chevron II</t>
  </si>
  <si>
    <t>HEF - chevron I</t>
  </si>
  <si>
    <t>HEG - chevron I</t>
  </si>
  <si>
    <t>Cadre d'emploi</t>
  </si>
  <si>
    <t>Echelon</t>
  </si>
  <si>
    <t>Indice brut</t>
  </si>
  <si>
    <t>HEA</t>
  </si>
  <si>
    <t>HEB bis</t>
  </si>
  <si>
    <t>HEB</t>
  </si>
  <si>
    <t>HED</t>
  </si>
  <si>
    <t>HEC</t>
  </si>
  <si>
    <t>HEE</t>
  </si>
  <si>
    <t>INDICES BRUTS</t>
  </si>
  <si>
    <t>INDICES MAJORÉS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</si>
</sst>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000\ &quot;€&quot;_-;\-* #,##0.00000\ &quot;€&quot;_-;_-* &quot;-&quot;??\ &quot;€&quot;_-;_-@_-"/>
    <numFmt numFmtId="165" formatCode="_-* #,##0.00\ &quot;€&quot;_-;\-* #,##0.00\ &quot;€&quot;_-;_-* &quot;-&quot;?????\ &quot;€&quot;_-;_-@_-"/>
    <numFmt numFmtId="166" formatCode="0.000"/>
    <numFmt numFmtId="167" formatCode="[h]:mm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rgb="FFCA151E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</fonts>
  <fills count="9">
    <fill>
      <patternFill/>
    </fill>
    <fill>
      <patternFill patternType="gray125"/>
    </fill>
    <fill>
      <patternFill patternType="lightUp">
        <fgColor theme="9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wrapText="1"/>
    </xf>
    <xf numFmtId="0" fontId="6" fillId="0" borderId="1" xfId="0" applyFont="1" applyBorder="1" applyAlignment="1">
      <alignment horizontal="center"/>
    </xf>
    <xf numFmtId="44" fontId="0" fillId="0" borderId="1" xfId="20" applyFont="1" applyBorder="1" applyProtection="1">
      <protection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 applyAlignment="1">
      <alignment horizontal="center"/>
    </xf>
    <xf numFmtId="46" fontId="0" fillId="0" borderId="0" xfId="0" applyNumberFormat="1"/>
    <xf numFmtId="166" fontId="1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164" fontId="3" fillId="0" borderId="1" xfId="20" applyNumberFormat="1" applyFont="1" applyBorder="1" applyAlignment="1" applyProtection="1">
      <alignment horizontal="left" vertical="center"/>
      <protection/>
    </xf>
    <xf numFmtId="2" fontId="3" fillId="0" borderId="1" xfId="0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65" fontId="5" fillId="3" borderId="1" xfId="0" applyNumberFormat="1" applyFont="1" applyFill="1" applyBorder="1" applyAlignment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44" fontId="3" fillId="0" borderId="1" xfId="20" applyFont="1" applyBorder="1" applyAlignment="1">
      <alignment horizontal="left" vertical="center"/>
    </xf>
    <xf numFmtId="44" fontId="3" fillId="0" borderId="1" xfId="0" applyNumberFormat="1" applyFont="1" applyBorder="1" applyAlignment="1">
      <alignment horizontal="left" vertical="center"/>
    </xf>
    <xf numFmtId="44" fontId="7" fillId="4" borderId="1" xfId="0" applyNumberFormat="1" applyFont="1" applyFill="1" applyBorder="1" applyAlignment="1">
      <alignment horizontal="left" vertical="center"/>
    </xf>
    <xf numFmtId="44" fontId="13" fillId="5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center" vertical="center"/>
    </xf>
    <xf numFmtId="0" fontId="3" fillId="6" borderId="0" xfId="0" applyFont="1" applyFill="1"/>
    <xf numFmtId="0" fontId="10" fillId="6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/>
    </xf>
    <xf numFmtId="0" fontId="3" fillId="7" borderId="0" xfId="0" applyFont="1" applyFill="1"/>
    <xf numFmtId="0" fontId="3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right" vertical="center"/>
    </xf>
    <xf numFmtId="0" fontId="16" fillId="0" borderId="0" xfId="0" applyFont="1"/>
    <xf numFmtId="4" fontId="16" fillId="0" borderId="0" xfId="0" applyNumberFormat="1" applyFont="1" applyAlignment="1">
      <alignment horizontal="center"/>
    </xf>
    <xf numFmtId="167" fontId="3" fillId="6" borderId="1" xfId="0" applyNumberFormat="1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165" fontId="0" fillId="8" borderId="1" xfId="0" applyNumberFormat="1" applyFill="1" applyBorder="1" applyAlignment="1">
      <alignment horizontal="left" vertical="center"/>
    </xf>
    <xf numFmtId="44" fontId="18" fillId="4" borderId="1" xfId="0" applyNumberFormat="1" applyFont="1" applyFill="1" applyBorder="1" applyAlignment="1">
      <alignment horizontal="left" vertical="center"/>
    </xf>
    <xf numFmtId="44" fontId="17" fillId="5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0</xdr:col>
      <xdr:colOff>2524125</xdr:colOff>
      <xdr:row>4</xdr:row>
      <xdr:rowOff>28575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17" b="17550"/>
        <a:stretch>
          <a:fillRect/>
        </a:stretch>
      </xdr:blipFill>
      <xdr:spPr>
        <a:xfrm>
          <a:off x="95250" y="19050"/>
          <a:ext cx="2428875" cy="1009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2505075</xdr:colOff>
      <xdr:row>5</xdr:row>
      <xdr:rowOff>28575</xdr:rowOff>
    </xdr:from>
    <xdr:to>
      <xdr:col>6</xdr:col>
      <xdr:colOff>1057275</xdr:colOff>
      <xdr:row>6</xdr:row>
      <xdr:rowOff>9525</xdr:rowOff>
    </xdr:to>
    <xdr:sp macro="" textlink="">
      <xdr:nvSpPr>
        <xdr:cNvPr id="7" name="Flèche : gauche 6"/>
        <xdr:cNvSpPr/>
      </xdr:nvSpPr>
      <xdr:spPr>
        <a:xfrm>
          <a:off x="7648575" y="1228725"/>
          <a:ext cx="1114425" cy="51435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fr-FR" sz="1100"/>
            <a:t>Etape</a:t>
          </a:r>
          <a:r>
            <a:rPr lang="fr-FR" sz="1100" baseline="0"/>
            <a:t> 1</a:t>
          </a:r>
          <a:endParaRPr lang="fr-FR" sz="1100"/>
        </a:p>
      </xdr:txBody>
    </xdr:sp>
    <xdr:clientData/>
  </xdr:twoCellAnchor>
  <xdr:twoCellAnchor>
    <xdr:from>
      <xdr:col>4</xdr:col>
      <xdr:colOff>2533650</xdr:colOff>
      <xdr:row>7</xdr:row>
      <xdr:rowOff>66675</xdr:rowOff>
    </xdr:from>
    <xdr:to>
      <xdr:col>6</xdr:col>
      <xdr:colOff>1085850</xdr:colOff>
      <xdr:row>7</xdr:row>
      <xdr:rowOff>581025</xdr:rowOff>
    </xdr:to>
    <xdr:sp macro="" textlink="">
      <xdr:nvSpPr>
        <xdr:cNvPr id="9" name="Flèche : gauche 8"/>
        <xdr:cNvSpPr/>
      </xdr:nvSpPr>
      <xdr:spPr>
        <a:xfrm>
          <a:off x="7677150" y="1990725"/>
          <a:ext cx="1114425" cy="51435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fr-FR" sz="1100"/>
            <a:t>Etape</a:t>
          </a:r>
          <a:r>
            <a:rPr lang="fr-FR" sz="1100" baseline="0"/>
            <a:t> 2</a:t>
          </a:r>
          <a:endParaRPr lang="fr-FR" sz="1100"/>
        </a:p>
      </xdr:txBody>
    </xdr:sp>
    <xdr:clientData/>
  </xdr:twoCellAnchor>
  <xdr:twoCellAnchor>
    <xdr:from>
      <xdr:col>4</xdr:col>
      <xdr:colOff>2543175</xdr:colOff>
      <xdr:row>8</xdr:row>
      <xdr:rowOff>123825</xdr:rowOff>
    </xdr:from>
    <xdr:to>
      <xdr:col>6</xdr:col>
      <xdr:colOff>1095375</xdr:colOff>
      <xdr:row>11</xdr:row>
      <xdr:rowOff>38100</xdr:rowOff>
    </xdr:to>
    <xdr:sp macro="" textlink="">
      <xdr:nvSpPr>
        <xdr:cNvPr id="15" name="Flèche : gauche 14"/>
        <xdr:cNvSpPr/>
      </xdr:nvSpPr>
      <xdr:spPr>
        <a:xfrm>
          <a:off x="7686675" y="2647950"/>
          <a:ext cx="1114425" cy="50482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fr-FR" sz="1100"/>
            <a:t>Etape</a:t>
          </a:r>
          <a:r>
            <a:rPr lang="fr-FR" sz="1100" baseline="0"/>
            <a:t> 3</a:t>
          </a:r>
          <a:endParaRPr lang="fr-FR" sz="1100"/>
        </a:p>
      </xdr:txBody>
    </xdr:sp>
    <xdr:clientData/>
  </xdr:twoCellAnchor>
  <xdr:twoCellAnchor>
    <xdr:from>
      <xdr:col>4</xdr:col>
      <xdr:colOff>2552700</xdr:colOff>
      <xdr:row>12</xdr:row>
      <xdr:rowOff>0</xdr:rowOff>
    </xdr:from>
    <xdr:to>
      <xdr:col>6</xdr:col>
      <xdr:colOff>1104900</xdr:colOff>
      <xdr:row>12</xdr:row>
      <xdr:rowOff>514350</xdr:rowOff>
    </xdr:to>
    <xdr:sp macro="" textlink="">
      <xdr:nvSpPr>
        <xdr:cNvPr id="16" name="Flèche : gauche 15"/>
        <xdr:cNvSpPr/>
      </xdr:nvSpPr>
      <xdr:spPr>
        <a:xfrm>
          <a:off x="7696200" y="3305175"/>
          <a:ext cx="1114425" cy="51435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fr-FR" sz="1100"/>
            <a:t>Etape</a:t>
          </a:r>
          <a:r>
            <a:rPr lang="fr-FR" sz="1100" baseline="0"/>
            <a:t> 4</a:t>
          </a:r>
          <a:endParaRPr lang="fr-FR" sz="1100"/>
        </a:p>
      </xdr:txBody>
    </xdr:sp>
    <xdr:clientData/>
  </xdr:twoCellAnchor>
  <xdr:twoCellAnchor>
    <xdr:from>
      <xdr:col>4</xdr:col>
      <xdr:colOff>2533650</xdr:colOff>
      <xdr:row>14</xdr:row>
      <xdr:rowOff>47625</xdr:rowOff>
    </xdr:from>
    <xdr:to>
      <xdr:col>6</xdr:col>
      <xdr:colOff>1085850</xdr:colOff>
      <xdr:row>14</xdr:row>
      <xdr:rowOff>533400</xdr:rowOff>
    </xdr:to>
    <xdr:sp macro="" textlink="">
      <xdr:nvSpPr>
        <xdr:cNvPr id="17" name="Flèche : gauche 16"/>
        <xdr:cNvSpPr/>
      </xdr:nvSpPr>
      <xdr:spPr>
        <a:xfrm>
          <a:off x="7677150" y="4067175"/>
          <a:ext cx="1114425" cy="4857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fr-FR" sz="1100"/>
            <a:t>Etape</a:t>
          </a:r>
          <a:r>
            <a:rPr lang="fr-FR" sz="1100" baseline="0"/>
            <a:t> 5</a:t>
          </a:r>
          <a:endParaRPr lang="fr-FR" sz="1100"/>
        </a:p>
      </xdr:txBody>
    </xdr:sp>
    <xdr:clientData/>
  </xdr:twoCellAnchor>
  <xdr:twoCellAnchor>
    <xdr:from>
      <xdr:col>4</xdr:col>
      <xdr:colOff>2505075</xdr:colOff>
      <xdr:row>16</xdr:row>
      <xdr:rowOff>0</xdr:rowOff>
    </xdr:from>
    <xdr:to>
      <xdr:col>6</xdr:col>
      <xdr:colOff>1057275</xdr:colOff>
      <xdr:row>16</xdr:row>
      <xdr:rowOff>514350</xdr:rowOff>
    </xdr:to>
    <xdr:sp macro="" textlink="">
      <xdr:nvSpPr>
        <xdr:cNvPr id="18" name="Flèche : gauche 17"/>
        <xdr:cNvSpPr/>
      </xdr:nvSpPr>
      <xdr:spPr>
        <a:xfrm>
          <a:off x="7648575" y="4848225"/>
          <a:ext cx="1114425" cy="51435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fr-FR" sz="1100"/>
            <a:t>Etape</a:t>
          </a:r>
          <a:r>
            <a:rPr lang="fr-FR" sz="1100" baseline="0"/>
            <a:t> 6</a:t>
          </a:r>
          <a:endParaRPr lang="fr-FR" sz="1100"/>
        </a:p>
      </xdr:txBody>
    </xdr:sp>
    <xdr:clientData/>
  </xdr:twoCellAnchor>
  <xdr:twoCellAnchor>
    <xdr:from>
      <xdr:col>6</xdr:col>
      <xdr:colOff>19050</xdr:colOff>
      <xdr:row>17</xdr:row>
      <xdr:rowOff>142875</xdr:rowOff>
    </xdr:from>
    <xdr:to>
      <xdr:col>6</xdr:col>
      <xdr:colOff>1133475</xdr:colOff>
      <xdr:row>18</xdr:row>
      <xdr:rowOff>257175</xdr:rowOff>
    </xdr:to>
    <xdr:sp macro="" textlink="">
      <xdr:nvSpPr>
        <xdr:cNvPr id="19" name="Flèche : gauche 18"/>
        <xdr:cNvSpPr/>
      </xdr:nvSpPr>
      <xdr:spPr>
        <a:xfrm>
          <a:off x="7724775" y="5791200"/>
          <a:ext cx="1114425" cy="514350"/>
        </a:xfrm>
        <a:prstGeom prst="leftArrow">
          <a:avLst/>
        </a:prstGeom>
        <a:solidFill>
          <a:srgbClr val="CA151E"/>
        </a:solidFill>
        <a:ln>
          <a:headEnd type="none"/>
          <a:tailEnd type="non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fr-FR" sz="1100"/>
            <a:t>Etape</a:t>
          </a:r>
          <a:r>
            <a:rPr lang="fr-FR" sz="1100" baseline="0"/>
            <a:t> 7</a:t>
          </a:r>
          <a:endParaRPr lang="fr-FR" sz="1100"/>
        </a:p>
      </xdr:txBody>
    </xdr:sp>
    <xdr:clientData/>
  </xdr:twoCellAnchor>
  <xdr:twoCellAnchor>
    <xdr:from>
      <xdr:col>6</xdr:col>
      <xdr:colOff>1190625</xdr:colOff>
      <xdr:row>12</xdr:row>
      <xdr:rowOff>85725</xdr:rowOff>
    </xdr:from>
    <xdr:to>
      <xdr:col>8</xdr:col>
      <xdr:colOff>1552575</xdr:colOff>
      <xdr:row>16</xdr:row>
      <xdr:rowOff>428625</xdr:rowOff>
    </xdr:to>
    <xdr:sp macro="" textlink="">
      <xdr:nvSpPr>
        <xdr:cNvPr id="2" name="Flèche : angle droit à deux pointes 1"/>
        <xdr:cNvSpPr/>
      </xdr:nvSpPr>
      <xdr:spPr>
        <a:xfrm>
          <a:off x="8896350" y="3390900"/>
          <a:ext cx="4419600" cy="1885950"/>
        </a:xfrm>
        <a:prstGeom prst="leftUpArrow">
          <a:avLst>
            <a:gd name="adj1" fmla="val 3355"/>
            <a:gd name="adj2" fmla="val 9121"/>
            <a:gd name="adj3" fmla="val 14177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abSelected="1" workbookViewId="0" topLeftCell="B1">
      <selection activeCell="B17" sqref="B17"/>
    </sheetView>
  </sheetViews>
  <sheetFormatPr defaultColWidth="50.7109375" defaultRowHeight="15"/>
  <cols>
    <col min="1" max="1" width="40.7109375" style="1" customWidth="1"/>
    <col min="2" max="2" width="36.421875" style="1" customWidth="1"/>
    <col min="3" max="4" width="50.7109375" style="1" hidden="1" customWidth="1"/>
    <col min="5" max="5" width="38.421875" style="32" customWidth="1"/>
    <col min="6" max="6" width="50.7109375" style="1" hidden="1" customWidth="1"/>
    <col min="7" max="8" width="30.421875" style="1" bestFit="1" customWidth="1"/>
    <col min="9" max="9" width="31.140625" style="1" bestFit="1" customWidth="1"/>
    <col min="10" max="10" width="36.421875" style="1" bestFit="1" customWidth="1"/>
    <col min="11" max="16384" width="50.7109375" style="1" customWidth="1"/>
  </cols>
  <sheetData>
    <row r="1" ht="15.75">
      <c r="B1" s="25"/>
    </row>
    <row r="2" spans="1:5" ht="31.5" customHeight="1">
      <c r="A2" s="2"/>
      <c r="B2" s="70" t="s">
        <v>0</v>
      </c>
      <c r="C2" s="70"/>
      <c r="D2" s="70"/>
      <c r="E2" s="70"/>
    </row>
    <row r="3" spans="2:5" ht="15.75" customHeight="1">
      <c r="B3" s="70"/>
      <c r="C3" s="70"/>
      <c r="D3" s="70"/>
      <c r="E3" s="70"/>
    </row>
    <row r="4" spans="2:5" ht="15.75" customHeight="1">
      <c r="B4" s="70"/>
      <c r="C4" s="70"/>
      <c r="D4" s="70"/>
      <c r="E4" s="70"/>
    </row>
    <row r="5" ht="15.75">
      <c r="A5" s="26" t="s">
        <v>1</v>
      </c>
    </row>
    <row r="6" spans="1:5" ht="42">
      <c r="A6" s="54" t="s">
        <v>2</v>
      </c>
      <c r="B6" s="61">
        <v>0.5833333333333334</v>
      </c>
      <c r="C6" s="59" t="s">
        <v>3</v>
      </c>
      <c r="D6" s="60">
        <v>2.29</v>
      </c>
      <c r="E6" s="47" t="s">
        <v>4</v>
      </c>
    </row>
    <row r="7" spans="1:10" ht="15">
      <c r="A7" s="51"/>
      <c r="B7" s="52"/>
      <c r="C7" s="59"/>
      <c r="D7" s="60"/>
      <c r="E7" s="31"/>
      <c r="H7" s="63" t="s">
        <v>5</v>
      </c>
      <c r="I7" s="64" t="s">
        <v>6</v>
      </c>
      <c r="J7" s="65" t="s">
        <v>7</v>
      </c>
    </row>
    <row r="8" spans="1:10" ht="47.25">
      <c r="A8" s="54" t="s">
        <v>8</v>
      </c>
      <c r="B8" s="62">
        <v>0</v>
      </c>
      <c r="C8" s="53"/>
      <c r="D8" s="53"/>
      <c r="E8" s="47" t="s">
        <v>9</v>
      </c>
      <c r="H8" s="66">
        <f>SUM(B27,B30)</f>
        <v>714.7881400000001</v>
      </c>
      <c r="I8" s="67">
        <f>H8-B34</f>
        <v>574.4734411476501</v>
      </c>
      <c r="J8" s="68">
        <f>H8+B38+B43+B42</f>
        <v>1123.5194950588755</v>
      </c>
    </row>
    <row r="9" spans="1:10" ht="15">
      <c r="A9" s="51"/>
      <c r="B9" s="52"/>
      <c r="C9" s="59"/>
      <c r="D9" s="60"/>
      <c r="E9" s="31"/>
      <c r="H9" s="66" t="s">
        <v>10</v>
      </c>
      <c r="I9" s="64" t="s">
        <v>11</v>
      </c>
      <c r="J9" s="71" t="s">
        <v>12</v>
      </c>
    </row>
    <row r="10" spans="1:10" ht="31.5">
      <c r="A10" s="54" t="s">
        <v>13</v>
      </c>
      <c r="B10" s="49" t="s">
        <v>14</v>
      </c>
      <c r="C10" s="46"/>
      <c r="D10" s="46"/>
      <c r="E10" s="47" t="s">
        <v>15</v>
      </c>
      <c r="H10"/>
      <c r="I10"/>
      <c r="J10" s="72"/>
    </row>
    <row r="11" spans="1:2" ht="109.9" customHeight="1" hidden="1">
      <c r="A11" s="34" t="s">
        <v>16</v>
      </c>
      <c r="B11" s="50" t="str">
        <f>IF(B10=Filières!A2,TEXT(Filières!E43,0)&amp;", "&amp;TEXT(Filières!E97,0)&amp;", "&amp;TEXT(Filières!E58,0)&amp;", "&amp;TEXT(Filières!E48,0),IF(B10=Filières!A3,TEXT(Filières!E44,0)&amp;", "&amp;TEXT(Filières!E54,0),IF(B10=Filières!A4,TEXT(Filières!E55,0)&amp;", "&amp;TEXT(Filières!E93,0)&amp;", "&amp;TEXT(Filières!E70,0),IF(B10=Filières!A5,TEXT(Filières!E45,0)&amp;", "&amp;TEXT(Filières!E56,0)&amp;", "&amp;TEXT(Filières!E62,0)&amp;", "&amp;TEXT(Filières!E59,0)&amp;", "&amp;TEXT(Filières!E69,0),IF(B10=Filières!A6,TEXT(Filières!E61,0)&amp;", "&amp;TEXT(Filières!E60,0)&amp;", "&amp;TEXT(Filières!E53,0)&amp;", "&amp;TEXT(Filières!E84,0)&amp;", "&amp;TEXT(Filières!E85,0)&amp;", "&amp;TEXT(Filières!E95,0)&amp;", "&amp;TEXT(Filières!E94,0)&amp;", "&amp;TEXT(Filières!E96,0)&amp;", "&amp;TEXT(Filières!E98,0)&amp;", "&amp;TEXT(Filières!E64,0)&amp;", "&amp;TEXT(Filières!E65,0)&amp;", "&amp;TEXT(Filières!E89,0),IF(B10=Filières!A7,TEXT(Filières!E100,0)&amp;", "&amp;TEXT(Filières!E63,0)&amp;", "&amp;TEXT(Filières!E92,0)&amp;", "&amp;TEXT(Filières!E88,0),IF(B10=Filières!A8,TEXT(Filières!E50,0)&amp;", "&amp;TEXT(Filières!E66,0)&amp;", "&amp;TEXT(Filières!E71,0)&amp;", "&amp;TEXT(Filières!E83,0),IF(B10=Filières!A9,TEXT(Filières!E51,0)&amp;", "&amp;TEXT(Filières!E52,0)&amp;", "&amp;TEXT(Filières!E90,0)&amp;", "&amp;TEXT(Filières!E81,0)&amp;", "&amp;TEXT(Filières!E57,0)&amp;", "&amp;TEXT(Filières!E68,0),IF(B10=Filières!A10,TEXT(Filières!E91,0)&amp;", "&amp;TEXT(Filières!E82,0)&amp;", "&amp;TEXT(Filières!E67,0),IF(B10=Filières!A11,TEXT(Filières!E46,0)&amp;", "&amp;TEXT(Filières!E47,0)&amp;", "&amp;TEXT(Filières!E49,0)&amp;", "&amp;TEXT(Filières!E99,0)&amp;", "&amp;TEXT(Filières!E86,0)&amp;", "&amp;TEXT(Filières!E87,0),IF(B10=Filières!A12,TEXT(Filières!E80,0)&amp;", "&amp;TEXT(Filières!E72,0)&amp;", "&amp;TEXT(Filières!E77,0)&amp;", "&amp;TEXT(Filières!E76,0)&amp;", "&amp;TEXT(Filières!E73,0)&amp;", "&amp;TEXT(Filières!E78,0)&amp;", "&amp;TEXT(Filières!E74,0)&amp;", "&amp;TEXT(Filières!E79,0)&amp;", "&amp;TEXT(Filières!E75,0),"")))))))))))</f>
        <v>Adjoint technique, Adjoint technique des établissements d’enseignement, Agent de maîtrise, Technicien, Ingénieur, Ingénieur en chef</v>
      </c>
    </row>
    <row r="12" spans="1:5" ht="15">
      <c r="A12" s="35"/>
      <c r="B12" s="35"/>
      <c r="E12" s="31"/>
    </row>
    <row r="13" spans="1:5" ht="41.25">
      <c r="A13" s="54" t="s">
        <v>17</v>
      </c>
      <c r="B13" s="48" t="s">
        <v>18</v>
      </c>
      <c r="E13" s="47" t="s">
        <v>19</v>
      </c>
    </row>
    <row r="14" spans="1:5" ht="15">
      <c r="A14" s="35"/>
      <c r="B14" s="34"/>
      <c r="E14" s="31"/>
    </row>
    <row r="15" spans="1:5" ht="50.25" customHeight="1">
      <c r="A15" s="54" t="s">
        <v>20</v>
      </c>
      <c r="B15" s="48" t="s">
        <v>21</v>
      </c>
      <c r="E15" s="47" t="s">
        <v>22</v>
      </c>
    </row>
    <row r="16" spans="1:5" ht="15">
      <c r="A16" s="34"/>
      <c r="B16" s="35"/>
      <c r="E16" s="31"/>
    </row>
    <row r="17" spans="1:5" ht="63">
      <c r="A17" s="54" t="s">
        <v>23</v>
      </c>
      <c r="B17" s="49" t="s">
        <v>24</v>
      </c>
      <c r="E17" s="47" t="s">
        <v>25</v>
      </c>
    </row>
    <row r="18" spans="1:5" ht="31.5">
      <c r="A18" s="58" t="s">
        <v>26</v>
      </c>
      <c r="B18" s="55">
        <f>IF(ISERROR(VLOOKUP(B15&amp;" "&amp;B17,Donnees,6,FALSE))=TRUE,"Echelon inexistant",VLOOKUP(B15&amp;" "&amp;B17,Donnees,6,FALSE))</f>
        <v>370</v>
      </c>
      <c r="C18" s="56"/>
      <c r="D18" s="56"/>
      <c r="E18" s="57" t="s">
        <v>27</v>
      </c>
    </row>
    <row r="19" spans="1:5" ht="31.5">
      <c r="A19" s="58" t="s">
        <v>28</v>
      </c>
      <c r="B19" s="55">
        <f>IF(B18&gt;0,_xlfn.IFERROR(VLOOKUP(B18,Indices!$A$2:$B$929,2,FALSE),"Echelon inexistant"),"")</f>
        <v>363</v>
      </c>
      <c r="C19" s="56"/>
      <c r="D19" s="56"/>
      <c r="E19" s="57" t="s">
        <v>27</v>
      </c>
    </row>
    <row r="20" spans="1:5" ht="15" hidden="1">
      <c r="A20" s="33"/>
      <c r="B20" s="33"/>
      <c r="E20" s="31"/>
    </row>
    <row r="21" spans="1:5" ht="47.25" hidden="1">
      <c r="A21" s="36" t="s">
        <v>29</v>
      </c>
      <c r="B21" s="37">
        <f>5907.34/12/100</f>
        <v>4.922783333333333</v>
      </c>
      <c r="E21" s="31" t="s">
        <v>30</v>
      </c>
    </row>
    <row r="22" spans="1:5" ht="15" hidden="1">
      <c r="A22" s="35"/>
      <c r="B22" s="35"/>
      <c r="E22" s="31"/>
    </row>
    <row r="23" spans="5:6" ht="15" hidden="1">
      <c r="E23" s="1"/>
      <c r="F23" s="38">
        <f>VLOOKUP(B6,Feuil1!$A:$XFD,2,FALSE)</f>
        <v>14</v>
      </c>
    </row>
    <row r="24" spans="1:5" ht="15" hidden="1">
      <c r="A24" s="35"/>
      <c r="B24" s="38"/>
      <c r="C24" s="27" t="s">
        <v>31</v>
      </c>
      <c r="D24" s="28">
        <f>449*B21*3/100+10.67</f>
        <v>76.9798915</v>
      </c>
      <c r="E24" s="31"/>
    </row>
    <row r="25" spans="1:5" ht="15" hidden="1">
      <c r="A25" s="34" t="s">
        <v>32</v>
      </c>
      <c r="B25" s="38">
        <v>35</v>
      </c>
      <c r="C25" s="27" t="s">
        <v>33</v>
      </c>
      <c r="D25" s="28">
        <f>449*B21*8/100+15.24</f>
        <v>192.06637733333335</v>
      </c>
      <c r="E25" s="31"/>
    </row>
    <row r="26" spans="1:5" ht="15" hidden="1">
      <c r="A26" s="35"/>
      <c r="B26" s="35"/>
      <c r="C26" s="27" t="s">
        <v>34</v>
      </c>
      <c r="D26" s="28">
        <f>449*B21*8/100+15.24+449*B21*6/100+4.57</f>
        <v>329.2561603333333</v>
      </c>
      <c r="E26" s="31"/>
    </row>
    <row r="27" spans="1:5" ht="15" hidden="1">
      <c r="A27" s="39" t="s">
        <v>5</v>
      </c>
      <c r="B27" s="40">
        <f>IF(B19="Echelon inexistant",IF(#REF!="Non concerné","",IF(F23&gt;0,IF(F23&gt;35,VLOOKUP(#REF!,Hors_echelle,2,FALSE),VLOOKUP(#REF!,Hors_echelle,2,FALSE)*(F23/B25)),"")),IF(B19&gt;0,IF(B19&lt;361,IF(F23&gt;35,(B21*361),(B21*361)*(F23/B25)),IF(F23&gt;35,(B21*B19),(B21*B19)*(F23/B25))),""))</f>
        <v>714.7881400000001</v>
      </c>
      <c r="E27" s="31" t="s">
        <v>10</v>
      </c>
    </row>
    <row r="28" spans="1:5" ht="15" hidden="1">
      <c r="A28" s="34"/>
      <c r="B28" s="41"/>
      <c r="E28" s="31"/>
    </row>
    <row r="29" ht="15" hidden="1">
      <c r="E29" s="1"/>
    </row>
    <row r="30" spans="1:5" ht="15" hidden="1">
      <c r="A30" s="35" t="s">
        <v>35</v>
      </c>
      <c r="B30" s="42">
        <f>IF(B8=0,0,IF(B8=1,D6,IF(B8=2,D24*F23/35,IF(B8=3,D25*F23/35,IF(B8=4,D26*F23/35)))))</f>
        <v>0</v>
      </c>
      <c r="E30" s="31"/>
    </row>
    <row r="31" spans="1:5" ht="15" hidden="1">
      <c r="A31" s="35"/>
      <c r="B31" s="35"/>
      <c r="E31" s="31"/>
    </row>
    <row r="32" ht="15" hidden="1">
      <c r="E32" s="1"/>
    </row>
    <row r="33" spans="1:5" ht="15" hidden="1">
      <c r="A33" s="35"/>
      <c r="B33" s="35"/>
      <c r="E33" s="31"/>
    </row>
    <row r="34" spans="1:5" ht="15" hidden="1">
      <c r="A34" s="35" t="s">
        <v>36</v>
      </c>
      <c r="B34" s="43">
        <f>((H8*10.1/100)+(H8*98.25/100)*9.7/100)</f>
        <v>140.31469885235003</v>
      </c>
      <c r="E34" s="31"/>
    </row>
    <row r="35" spans="1:5" ht="15" hidden="1">
      <c r="A35" s="35"/>
      <c r="B35" s="35"/>
      <c r="E35" s="31"/>
    </row>
    <row r="36" spans="5:6" ht="15" hidden="1">
      <c r="E36" s="1"/>
      <c r="F36" s="44"/>
    </row>
    <row r="37" spans="1:5" ht="15" hidden="1">
      <c r="A37" s="35"/>
      <c r="B37" s="35"/>
      <c r="E37" s="31"/>
    </row>
    <row r="38" spans="1:5" ht="15" hidden="1">
      <c r="A38" s="35" t="s">
        <v>37</v>
      </c>
      <c r="B38" s="43">
        <f>H8*40.92/100</f>
        <v>292.49130688800005</v>
      </c>
      <c r="E38" s="31"/>
    </row>
    <row r="39" spans="1:5" ht="15" hidden="1">
      <c r="A39" s="35"/>
      <c r="B39" s="35"/>
      <c r="E39" s="31"/>
    </row>
    <row r="40" spans="1:5" ht="31.5" hidden="1">
      <c r="A40" s="35" t="s">
        <v>38</v>
      </c>
      <c r="B40" s="43">
        <f>I8+B38+B34</f>
        <v>1007.2794468880002</v>
      </c>
      <c r="E40" s="31" t="s">
        <v>39</v>
      </c>
    </row>
    <row r="41" spans="1:5" ht="15" hidden="1">
      <c r="A41" s="35"/>
      <c r="B41" s="35"/>
      <c r="E41" s="31"/>
    </row>
    <row r="42" spans="1:5" ht="15" hidden="1">
      <c r="A42" s="30" t="s">
        <v>40</v>
      </c>
      <c r="B42" s="43">
        <f>1.4*(B40)*1.1/100</f>
        <v>15.512103482075204</v>
      </c>
      <c r="E42" s="31" t="s">
        <v>41</v>
      </c>
    </row>
    <row r="43" spans="1:5" ht="15" hidden="1">
      <c r="A43" s="30" t="s">
        <v>42</v>
      </c>
      <c r="B43" s="43">
        <f>(B40)*(10/100)</f>
        <v>100.72794468880002</v>
      </c>
      <c r="E43" s="31" t="s">
        <v>41</v>
      </c>
    </row>
    <row r="44" spans="1:5" ht="15" hidden="1">
      <c r="A44" s="35"/>
      <c r="B44" s="35"/>
      <c r="E44" s="31"/>
    </row>
    <row r="45" spans="5:6" ht="15">
      <c r="E45" s="1"/>
      <c r="F45" s="45"/>
    </row>
  </sheetData>
  <sheetProtection algorithmName="SHA-512" hashValue="HQDWxqhc35XDxjPT7M4JJJ/pPMS4ejnIhQchg746vMMUDGBIV41BMCM8Qsz5JzO+3iayq2qn2s/j5CYyWYcmJw==" saltValue="Cn7q73GHSVTFwEvHYEgwgQ==" spinCount="100000" sheet="1" objects="1" scenarios="1" selectLockedCells="1"/>
  <protectedRanges>
    <protectedRange sqref="B17" name="Plage6"/>
    <protectedRange sqref="B13" name="Plage5"/>
    <protectedRange sqref="B15" name="Plage4"/>
    <protectedRange sqref="B10" name="Plage3"/>
    <protectedRange sqref="B8" name="Plage2"/>
    <protectedRange sqref="B6" name="Plage1"/>
  </protectedRanges>
  <mergeCells count="2">
    <mergeCell ref="B2:E4"/>
    <mergeCell ref="J9:J10"/>
  </mergeCells>
  <dataValidations count="7">
    <dataValidation type="list" showInputMessage="1" showErrorMessage="1" sqref="B10">
      <formula1>filieres</formula1>
    </dataValidation>
    <dataValidation type="list" showInputMessage="1" showErrorMessage="1" sqref="B13">
      <formula1>INDIRECT($B10)</formula1>
    </dataValidation>
    <dataValidation type="list" showInputMessage="1" showErrorMessage="1" sqref="B15">
      <formula1>INDIRECT($B13)</formula1>
    </dataValidation>
    <dataValidation type="list" showInputMessage="1" showErrorMessage="1" sqref="B17">
      <formula1>Echelons</formula1>
    </dataValidation>
    <dataValidation type="list" allowBlank="1" showInputMessage="1" showErrorMessage="1" sqref="B8">
      <formula1>Feuil1!$D$2:$D$6</formula1>
    </dataValidation>
    <dataValidation type="list" allowBlank="1" showInputMessage="1" showErrorMessage="1" sqref="B9 B7">
      <formula1>Feuil1!$A:$A</formula1>
    </dataValidation>
    <dataValidation type="list" allowBlank="1" showInputMessage="1" showErrorMessage="1" sqref="B6">
      <formula1>Feuil1!$A$1:$A$2101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F8984-02EF-48C9-B577-06306AC1814E}">
  <dimension ref="A1:D2101"/>
  <sheetViews>
    <sheetView workbookViewId="0" topLeftCell="A2070">
      <selection activeCell="D2" sqref="D2:D6"/>
    </sheetView>
  </sheetViews>
  <sheetFormatPr defaultColWidth="11.421875" defaultRowHeight="15"/>
  <cols>
    <col min="1" max="1" width="11.421875" style="29" customWidth="1"/>
  </cols>
  <sheetData>
    <row r="1" spans="1:4" ht="15">
      <c r="A1" s="29">
        <v>0</v>
      </c>
      <c r="D1" t="s">
        <v>43</v>
      </c>
    </row>
    <row r="2" spans="1:4" ht="15">
      <c r="A2" s="29">
        <v>0.0006944444444444445</v>
      </c>
      <c r="B2">
        <v>0.02</v>
      </c>
      <c r="D2">
        <v>0</v>
      </c>
    </row>
    <row r="3" spans="1:4" ht="15">
      <c r="A3" s="29">
        <v>0.001388888888888889</v>
      </c>
      <c r="B3">
        <v>0.03</v>
      </c>
      <c r="D3">
        <v>1</v>
      </c>
    </row>
    <row r="4" spans="1:4" ht="15">
      <c r="A4" s="29">
        <v>0.0020833333333333333</v>
      </c>
      <c r="B4">
        <v>0.05</v>
      </c>
      <c r="D4">
        <v>2</v>
      </c>
    </row>
    <row r="5" spans="1:4" ht="15">
      <c r="A5" s="29">
        <v>0.002777777777777778</v>
      </c>
      <c r="B5">
        <v>0.07</v>
      </c>
      <c r="D5">
        <v>3</v>
      </c>
    </row>
    <row r="6" spans="1:4" ht="15">
      <c r="A6" s="29">
        <v>0.003472222222222222</v>
      </c>
      <c r="B6">
        <v>0.08</v>
      </c>
      <c r="D6">
        <v>4</v>
      </c>
    </row>
    <row r="7" spans="1:2" ht="15">
      <c r="A7" s="29">
        <v>0.004166666666666667</v>
      </c>
      <c r="B7">
        <v>0.1</v>
      </c>
    </row>
    <row r="8" spans="1:2" ht="15">
      <c r="A8" s="29">
        <v>0.004861111111111111</v>
      </c>
      <c r="B8">
        <v>0.12</v>
      </c>
    </row>
    <row r="9" spans="1:2" ht="15">
      <c r="A9" s="29">
        <v>0.005555555555555556</v>
      </c>
      <c r="B9">
        <v>0.13</v>
      </c>
    </row>
    <row r="10" spans="1:2" ht="15">
      <c r="A10" s="29">
        <v>0.0062499999999999995</v>
      </c>
      <c r="B10">
        <v>0.15</v>
      </c>
    </row>
    <row r="11" spans="1:2" ht="15">
      <c r="A11" s="29">
        <v>0.006944444444444444</v>
      </c>
      <c r="B11">
        <v>0.17</v>
      </c>
    </row>
    <row r="12" spans="1:2" ht="15">
      <c r="A12" s="29">
        <v>0.007638888888888889</v>
      </c>
      <c r="B12">
        <v>0.18</v>
      </c>
    </row>
    <row r="13" spans="1:2" ht="15">
      <c r="A13" s="29">
        <v>0.008333333333333333</v>
      </c>
      <c r="B13">
        <v>0.2</v>
      </c>
    </row>
    <row r="14" spans="1:2" ht="15">
      <c r="A14" s="29">
        <v>0.009027777777777779</v>
      </c>
      <c r="B14">
        <v>0.22</v>
      </c>
    </row>
    <row r="15" spans="1:2" ht="15">
      <c r="A15" s="29">
        <v>0.009722222222222222</v>
      </c>
      <c r="B15">
        <v>0.23</v>
      </c>
    </row>
    <row r="16" spans="1:2" ht="15">
      <c r="A16" s="29">
        <v>0.010416666666666666</v>
      </c>
      <c r="B16">
        <v>0.25</v>
      </c>
    </row>
    <row r="17" spans="1:2" ht="15">
      <c r="A17" s="29">
        <v>0.011111111111111112</v>
      </c>
      <c r="B17">
        <v>0.27</v>
      </c>
    </row>
    <row r="18" spans="1:2" ht="15">
      <c r="A18" s="29">
        <v>0.011805555555555555</v>
      </c>
      <c r="B18">
        <v>0.28</v>
      </c>
    </row>
    <row r="19" spans="1:2" ht="15">
      <c r="A19" s="29">
        <v>0.012499999999999999</v>
      </c>
      <c r="B19">
        <v>0.3</v>
      </c>
    </row>
    <row r="20" spans="1:2" ht="15">
      <c r="A20" s="29">
        <v>0.013194444444444444</v>
      </c>
      <c r="B20">
        <v>0.32</v>
      </c>
    </row>
    <row r="21" spans="1:2" ht="15">
      <c r="A21" s="29">
        <v>0.013888888888888888</v>
      </c>
      <c r="B21">
        <v>0.33</v>
      </c>
    </row>
    <row r="22" spans="1:2" ht="15">
      <c r="A22" s="29">
        <v>0.014583333333333332</v>
      </c>
      <c r="B22">
        <v>0.35</v>
      </c>
    </row>
    <row r="23" spans="1:2" ht="15">
      <c r="A23" s="29">
        <v>0.015277777777777777</v>
      </c>
      <c r="B23">
        <v>0.37</v>
      </c>
    </row>
    <row r="24" spans="1:2" ht="15">
      <c r="A24" s="29">
        <v>0.015972222222222224</v>
      </c>
      <c r="B24">
        <v>0.38</v>
      </c>
    </row>
    <row r="25" spans="1:2" ht="15">
      <c r="A25" s="29">
        <v>0.016666666666666666</v>
      </c>
      <c r="B25">
        <v>0.4</v>
      </c>
    </row>
    <row r="26" spans="1:2" ht="15">
      <c r="A26" s="29">
        <v>0.017361111111111112</v>
      </c>
      <c r="B26">
        <v>0.42</v>
      </c>
    </row>
    <row r="27" spans="1:2" ht="15">
      <c r="A27" s="29">
        <v>0.018055555555555557</v>
      </c>
      <c r="B27">
        <v>0.43</v>
      </c>
    </row>
    <row r="28" spans="1:2" ht="15">
      <c r="A28" s="29">
        <v>0.01875</v>
      </c>
      <c r="B28">
        <v>0.45</v>
      </c>
    </row>
    <row r="29" spans="1:2" ht="15">
      <c r="A29" s="29">
        <v>0.019444444444444445</v>
      </c>
      <c r="B29">
        <v>0.47</v>
      </c>
    </row>
    <row r="30" spans="1:2" ht="15">
      <c r="A30" s="29">
        <v>0.02013888888888889</v>
      </c>
      <c r="B30">
        <v>0.48</v>
      </c>
    </row>
    <row r="31" spans="1:2" ht="15">
      <c r="A31" s="29">
        <v>0.020833333333333332</v>
      </c>
      <c r="B31">
        <v>0.5</v>
      </c>
    </row>
    <row r="32" spans="1:2" ht="15">
      <c r="A32" s="29">
        <v>0.02152777777777778</v>
      </c>
      <c r="B32">
        <v>0.52</v>
      </c>
    </row>
    <row r="33" spans="1:2" ht="15">
      <c r="A33" s="29">
        <v>0.022222222222222223</v>
      </c>
      <c r="B33">
        <v>0.53</v>
      </c>
    </row>
    <row r="34" spans="1:2" ht="15">
      <c r="A34" s="29">
        <v>0.02291666666666667</v>
      </c>
      <c r="B34">
        <v>0.55</v>
      </c>
    </row>
    <row r="35" spans="1:2" ht="15">
      <c r="A35" s="29">
        <v>0.02361111111111111</v>
      </c>
      <c r="B35">
        <v>0.57</v>
      </c>
    </row>
    <row r="36" spans="1:2" ht="15">
      <c r="A36" s="29">
        <v>0.024305555555555556</v>
      </c>
      <c r="B36">
        <v>0.58</v>
      </c>
    </row>
    <row r="37" spans="1:2" ht="15">
      <c r="A37" s="29">
        <v>0.024999999999999998</v>
      </c>
      <c r="B37">
        <v>0.6</v>
      </c>
    </row>
    <row r="38" spans="1:2" ht="15">
      <c r="A38" s="29">
        <v>0.025694444444444447</v>
      </c>
      <c r="B38">
        <v>0.62</v>
      </c>
    </row>
    <row r="39" spans="1:2" ht="15">
      <c r="A39" s="29">
        <v>0.02638888888888889</v>
      </c>
      <c r="B39">
        <v>0.63</v>
      </c>
    </row>
    <row r="40" spans="1:2" ht="15">
      <c r="A40" s="29">
        <v>0.027083333333333334</v>
      </c>
      <c r="B40">
        <v>0.65</v>
      </c>
    </row>
    <row r="41" spans="1:2" ht="15">
      <c r="A41" s="29">
        <v>0.027777777777777776</v>
      </c>
      <c r="B41">
        <v>0.67</v>
      </c>
    </row>
    <row r="42" spans="1:2" ht="15">
      <c r="A42" s="29">
        <v>0.02847222222222222</v>
      </c>
      <c r="B42">
        <v>0.68</v>
      </c>
    </row>
    <row r="43" spans="1:2" ht="15">
      <c r="A43" s="29">
        <v>0.029166666666666664</v>
      </c>
      <c r="B43">
        <v>0.7</v>
      </c>
    </row>
    <row r="44" spans="1:2" ht="15">
      <c r="A44" s="29">
        <v>0.029861111111111113</v>
      </c>
      <c r="B44">
        <v>0.72</v>
      </c>
    </row>
    <row r="45" spans="1:2" ht="15">
      <c r="A45" s="29">
        <v>0.030555555555555555</v>
      </c>
      <c r="B45">
        <v>0.73</v>
      </c>
    </row>
    <row r="46" spans="1:2" ht="15">
      <c r="A46" s="29">
        <v>0.03125</v>
      </c>
      <c r="B46">
        <v>0.75</v>
      </c>
    </row>
    <row r="47" spans="1:2" ht="15">
      <c r="A47" s="29">
        <v>0.03194444444444445</v>
      </c>
      <c r="B47">
        <v>0.77</v>
      </c>
    </row>
    <row r="48" spans="1:2" ht="15">
      <c r="A48" s="29">
        <v>0.03263888888888889</v>
      </c>
      <c r="B48">
        <v>0.78</v>
      </c>
    </row>
    <row r="49" spans="1:2" ht="15">
      <c r="A49" s="29">
        <v>0.03333333333333333</v>
      </c>
      <c r="B49">
        <v>0.8</v>
      </c>
    </row>
    <row r="50" spans="1:2" ht="15">
      <c r="A50" s="29">
        <v>0.034027777777777775</v>
      </c>
      <c r="B50">
        <v>0.82</v>
      </c>
    </row>
    <row r="51" spans="1:2" ht="15">
      <c r="A51" s="29">
        <v>0.034722222222222224</v>
      </c>
      <c r="B51">
        <v>0.83</v>
      </c>
    </row>
    <row r="52" spans="1:2" ht="15">
      <c r="A52" s="29">
        <v>0.035416666666666666</v>
      </c>
      <c r="B52">
        <v>0.85</v>
      </c>
    </row>
    <row r="53" spans="1:2" ht="15">
      <c r="A53" s="29">
        <v>0.036111111111111115</v>
      </c>
      <c r="B53">
        <v>0.87</v>
      </c>
    </row>
    <row r="54" spans="1:2" ht="15">
      <c r="A54" s="29">
        <v>0.03680555555555556</v>
      </c>
      <c r="B54">
        <v>0.88</v>
      </c>
    </row>
    <row r="55" spans="1:2" ht="15">
      <c r="A55" s="29">
        <v>0.0375</v>
      </c>
      <c r="B55">
        <v>0.9</v>
      </c>
    </row>
    <row r="56" spans="1:2" ht="15">
      <c r="A56" s="29">
        <v>0.03819444444444444</v>
      </c>
      <c r="B56">
        <v>0.92</v>
      </c>
    </row>
    <row r="57" spans="1:2" ht="15">
      <c r="A57" s="29">
        <v>0.03888888888888889</v>
      </c>
      <c r="B57">
        <v>0.93</v>
      </c>
    </row>
    <row r="58" spans="1:2" ht="15">
      <c r="A58" s="29">
        <v>0.03958333333333333</v>
      </c>
      <c r="B58">
        <v>0.95</v>
      </c>
    </row>
    <row r="59" spans="1:2" ht="15">
      <c r="A59" s="29">
        <v>0.04027777777777778</v>
      </c>
      <c r="B59">
        <v>0.97</v>
      </c>
    </row>
    <row r="60" spans="1:2" ht="15">
      <c r="A60" s="29">
        <v>0.04097222222222222</v>
      </c>
      <c r="B60">
        <v>0.98</v>
      </c>
    </row>
    <row r="61" spans="1:2" ht="15">
      <c r="A61" s="29">
        <v>0.041666666666666664</v>
      </c>
      <c r="B61">
        <v>1</v>
      </c>
    </row>
    <row r="62" spans="1:2" ht="15">
      <c r="A62" s="29">
        <v>0.042361111111111106</v>
      </c>
      <c r="B62">
        <v>1.02</v>
      </c>
    </row>
    <row r="63" spans="1:2" ht="15">
      <c r="A63" s="29">
        <v>0.04305555555555556</v>
      </c>
      <c r="B63">
        <v>1.03</v>
      </c>
    </row>
    <row r="64" spans="1:2" ht="15">
      <c r="A64" s="29">
        <v>0.043750000000000004</v>
      </c>
      <c r="B64">
        <v>1.05</v>
      </c>
    </row>
    <row r="65" spans="1:2" ht="15">
      <c r="A65" s="29">
        <v>0.044444444444444446</v>
      </c>
      <c r="B65">
        <v>1.07</v>
      </c>
    </row>
    <row r="66" spans="1:2" ht="15">
      <c r="A66" s="29">
        <v>0.04513888888888889</v>
      </c>
      <c r="B66">
        <v>1.08</v>
      </c>
    </row>
    <row r="67" spans="1:2" ht="15">
      <c r="A67" s="29">
        <v>0.04583333333333334</v>
      </c>
      <c r="B67">
        <v>1.1</v>
      </c>
    </row>
    <row r="68" spans="1:2" ht="15">
      <c r="A68" s="29">
        <v>0.04652777777777778</v>
      </c>
      <c r="B68">
        <v>1.12</v>
      </c>
    </row>
    <row r="69" spans="1:2" ht="15">
      <c r="A69" s="29">
        <v>0.04722222222222222</v>
      </c>
      <c r="B69">
        <v>1.13</v>
      </c>
    </row>
    <row r="70" spans="1:2" ht="15">
      <c r="A70" s="29">
        <v>0.04791666666666666</v>
      </c>
      <c r="B70">
        <v>1.15</v>
      </c>
    </row>
    <row r="71" spans="1:2" ht="15">
      <c r="A71" s="29">
        <v>0.04861111111111111</v>
      </c>
      <c r="B71">
        <v>1.17</v>
      </c>
    </row>
    <row r="72" spans="1:2" ht="15">
      <c r="A72" s="29">
        <v>0.049305555555555554</v>
      </c>
      <c r="B72">
        <v>1.18</v>
      </c>
    </row>
    <row r="73" spans="1:2" ht="15">
      <c r="A73" s="29">
        <v>0.049999999999999996</v>
      </c>
      <c r="B73">
        <v>1.2</v>
      </c>
    </row>
    <row r="74" spans="1:2" ht="15">
      <c r="A74" s="29">
        <v>0.05069444444444445</v>
      </c>
      <c r="B74">
        <v>1.22</v>
      </c>
    </row>
    <row r="75" spans="1:2" ht="15">
      <c r="A75" s="29">
        <v>0.051388888888888894</v>
      </c>
      <c r="B75">
        <v>1.23</v>
      </c>
    </row>
    <row r="76" spans="1:2" ht="15">
      <c r="A76" s="29">
        <v>0.052083333333333336</v>
      </c>
      <c r="B76">
        <v>1.25</v>
      </c>
    </row>
    <row r="77" spans="1:2" ht="15">
      <c r="A77" s="29">
        <v>0.05277777777777778</v>
      </c>
      <c r="B77">
        <v>1.27</v>
      </c>
    </row>
    <row r="78" spans="1:2" ht="15">
      <c r="A78" s="29">
        <v>0.05347222222222222</v>
      </c>
      <c r="B78">
        <v>1.28</v>
      </c>
    </row>
    <row r="79" spans="1:2" ht="15">
      <c r="A79" s="29">
        <v>0.05416666666666667</v>
      </c>
      <c r="B79">
        <v>1.3</v>
      </c>
    </row>
    <row r="80" spans="1:2" ht="15">
      <c r="A80" s="29">
        <v>0.05486111111111111</v>
      </c>
      <c r="B80">
        <v>1.32</v>
      </c>
    </row>
    <row r="81" spans="1:2" ht="15">
      <c r="A81" s="29">
        <v>0.05555555555555555</v>
      </c>
      <c r="B81">
        <v>1.33</v>
      </c>
    </row>
    <row r="82" spans="1:2" ht="15">
      <c r="A82" s="29">
        <v>0.05625</v>
      </c>
      <c r="B82">
        <v>1.35</v>
      </c>
    </row>
    <row r="83" spans="1:2" ht="15">
      <c r="A83" s="29">
        <v>0.05694444444444444</v>
      </c>
      <c r="B83">
        <v>1.37</v>
      </c>
    </row>
    <row r="84" spans="1:2" ht="15">
      <c r="A84" s="29">
        <v>0.057638888888888885</v>
      </c>
      <c r="B84">
        <v>1.38</v>
      </c>
    </row>
    <row r="85" spans="1:2" ht="15">
      <c r="A85" s="29">
        <v>0.05833333333333333</v>
      </c>
      <c r="B85">
        <v>1.4</v>
      </c>
    </row>
    <row r="86" spans="1:2" ht="15">
      <c r="A86" s="29">
        <v>0.05902777777777778</v>
      </c>
      <c r="B86">
        <v>1.42</v>
      </c>
    </row>
    <row r="87" spans="1:2" ht="15">
      <c r="A87" s="29">
        <v>0.059722222222222225</v>
      </c>
      <c r="B87">
        <v>1.43</v>
      </c>
    </row>
    <row r="88" spans="1:2" ht="15">
      <c r="A88" s="29">
        <v>0.06041666666666667</v>
      </c>
      <c r="B88">
        <v>1.45</v>
      </c>
    </row>
    <row r="89" spans="1:2" ht="15">
      <c r="A89" s="29">
        <v>0.061111111111111116</v>
      </c>
      <c r="B89">
        <v>1.47</v>
      </c>
    </row>
    <row r="90" spans="1:2" ht="15">
      <c r="A90" s="29">
        <v>0.06180555555555556</v>
      </c>
      <c r="B90">
        <v>1.48</v>
      </c>
    </row>
    <row r="91" spans="1:2" ht="15">
      <c r="A91" s="29">
        <v>0.0625</v>
      </c>
      <c r="B91">
        <v>1.5</v>
      </c>
    </row>
    <row r="92" spans="1:2" ht="15">
      <c r="A92" s="29">
        <v>0.06319444444444444</v>
      </c>
      <c r="B92">
        <v>1.52</v>
      </c>
    </row>
    <row r="93" spans="1:2" ht="15">
      <c r="A93" s="29">
        <v>0.06388888888888888</v>
      </c>
      <c r="B93">
        <v>1.53</v>
      </c>
    </row>
    <row r="94" spans="1:2" ht="15">
      <c r="A94" s="29">
        <v>0.06458333333333334</v>
      </c>
      <c r="B94">
        <v>1.55</v>
      </c>
    </row>
    <row r="95" spans="1:2" ht="15">
      <c r="A95" s="29">
        <v>0.06527777777777778</v>
      </c>
      <c r="B95">
        <v>1.57</v>
      </c>
    </row>
    <row r="96" spans="1:2" ht="15">
      <c r="A96" s="29">
        <v>0.06597222222222222</v>
      </c>
      <c r="B96">
        <v>1.58</v>
      </c>
    </row>
    <row r="97" spans="1:2" ht="15">
      <c r="A97" s="29">
        <v>0.06666666666666667</v>
      </c>
      <c r="B97">
        <v>1.6</v>
      </c>
    </row>
    <row r="98" spans="1:2" ht="15">
      <c r="A98" s="29">
        <v>0.06736111111111111</v>
      </c>
      <c r="B98">
        <v>1.62</v>
      </c>
    </row>
    <row r="99" spans="1:2" ht="15">
      <c r="A99" s="29">
        <v>0.06805555555555555</v>
      </c>
      <c r="B99">
        <v>1.63</v>
      </c>
    </row>
    <row r="100" spans="1:2" ht="15">
      <c r="A100" s="29">
        <v>0.06874999999999999</v>
      </c>
      <c r="B100">
        <v>1.65</v>
      </c>
    </row>
    <row r="101" spans="1:2" ht="15">
      <c r="A101" s="29">
        <v>0.06944444444444443</v>
      </c>
      <c r="B101">
        <v>1.67</v>
      </c>
    </row>
    <row r="102" spans="1:2" ht="15">
      <c r="A102" s="29">
        <v>0.07013888888888889</v>
      </c>
      <c r="B102">
        <v>1.68</v>
      </c>
    </row>
    <row r="103" spans="1:2" ht="15">
      <c r="A103" s="29">
        <v>0.07083333333333333</v>
      </c>
      <c r="B103">
        <v>1.7</v>
      </c>
    </row>
    <row r="104" spans="1:2" ht="15">
      <c r="A104" s="29">
        <v>0.07152777777777779</v>
      </c>
      <c r="B104">
        <v>1.72</v>
      </c>
    </row>
    <row r="105" spans="1:2" ht="15">
      <c r="A105" s="29">
        <v>0.07222222222222223</v>
      </c>
      <c r="B105">
        <v>1.73</v>
      </c>
    </row>
    <row r="106" spans="1:2" ht="15">
      <c r="A106" s="29">
        <v>0.07291666666666667</v>
      </c>
      <c r="B106">
        <v>1.75</v>
      </c>
    </row>
    <row r="107" spans="1:2" ht="15">
      <c r="A107" s="29">
        <v>0.07361111111111111</v>
      </c>
      <c r="B107">
        <v>1.77</v>
      </c>
    </row>
    <row r="108" spans="1:2" ht="15">
      <c r="A108" s="29">
        <v>0.07430555555555556</v>
      </c>
      <c r="B108">
        <v>1.78</v>
      </c>
    </row>
    <row r="109" spans="1:2" ht="15">
      <c r="A109" s="29">
        <v>0.075</v>
      </c>
      <c r="B109">
        <v>1.8</v>
      </c>
    </row>
    <row r="110" spans="1:2" ht="15">
      <c r="A110" s="29">
        <v>0.07569444444444444</v>
      </c>
      <c r="B110">
        <v>1.82</v>
      </c>
    </row>
    <row r="111" spans="1:2" ht="15">
      <c r="A111" s="29">
        <v>0.0763888888888889</v>
      </c>
      <c r="B111">
        <v>1.83</v>
      </c>
    </row>
    <row r="112" spans="1:2" ht="15">
      <c r="A112" s="29">
        <v>0.07708333333333334</v>
      </c>
      <c r="B112">
        <v>1.85</v>
      </c>
    </row>
    <row r="113" spans="1:2" ht="15">
      <c r="A113" s="29">
        <v>0.07777777777777778</v>
      </c>
      <c r="B113">
        <v>1.87</v>
      </c>
    </row>
    <row r="114" spans="1:2" ht="15">
      <c r="A114" s="29">
        <v>0.07847222222222222</v>
      </c>
      <c r="B114">
        <v>1.88</v>
      </c>
    </row>
    <row r="115" spans="1:2" ht="15">
      <c r="A115" s="29">
        <v>0.07916666666666666</v>
      </c>
      <c r="B115">
        <v>1.9</v>
      </c>
    </row>
    <row r="116" spans="1:2" ht="15">
      <c r="A116" s="29">
        <v>0.0798611111111111</v>
      </c>
      <c r="B116">
        <v>1.92</v>
      </c>
    </row>
    <row r="117" spans="1:2" ht="15">
      <c r="A117" s="29">
        <v>0.08055555555555556</v>
      </c>
      <c r="B117">
        <v>1.93</v>
      </c>
    </row>
    <row r="118" spans="1:2" ht="15">
      <c r="A118" s="29">
        <v>0.08125</v>
      </c>
      <c r="B118">
        <v>1.95</v>
      </c>
    </row>
    <row r="119" spans="1:2" ht="15">
      <c r="A119" s="29">
        <v>0.08194444444444444</v>
      </c>
      <c r="B119">
        <v>1.97</v>
      </c>
    </row>
    <row r="120" spans="1:2" ht="15">
      <c r="A120" s="29">
        <v>0.08263888888888889</v>
      </c>
      <c r="B120">
        <v>1.98</v>
      </c>
    </row>
    <row r="121" spans="1:2" ht="15">
      <c r="A121" s="29">
        <v>0.08333333333333333</v>
      </c>
      <c r="B121">
        <v>2</v>
      </c>
    </row>
    <row r="122" spans="1:2" ht="15">
      <c r="A122" s="29">
        <v>0.08402777777777777</v>
      </c>
      <c r="B122">
        <v>2.02</v>
      </c>
    </row>
    <row r="123" spans="1:2" ht="15">
      <c r="A123" s="29">
        <v>0.08472222222222221</v>
      </c>
      <c r="B123">
        <v>2.03</v>
      </c>
    </row>
    <row r="124" spans="1:2" ht="15">
      <c r="A124" s="29">
        <v>0.08541666666666665</v>
      </c>
      <c r="B124">
        <v>2.05</v>
      </c>
    </row>
    <row r="125" spans="1:2" ht="15">
      <c r="A125" s="29">
        <v>0.08611111111111112</v>
      </c>
      <c r="B125">
        <v>2.07</v>
      </c>
    </row>
    <row r="126" spans="1:2" ht="15">
      <c r="A126" s="29">
        <v>0.08680555555555557</v>
      </c>
      <c r="B126">
        <v>2.08</v>
      </c>
    </row>
    <row r="127" spans="1:2" ht="15">
      <c r="A127" s="29">
        <v>0.08750000000000001</v>
      </c>
      <c r="B127">
        <v>2.1</v>
      </c>
    </row>
    <row r="128" spans="1:2" ht="15">
      <c r="A128" s="29">
        <v>0.08819444444444445</v>
      </c>
      <c r="B128">
        <v>2.12</v>
      </c>
    </row>
    <row r="129" spans="1:2" ht="15">
      <c r="A129" s="29">
        <v>0.08888888888888889</v>
      </c>
      <c r="B129">
        <v>2.13</v>
      </c>
    </row>
    <row r="130" spans="1:2" ht="15">
      <c r="A130" s="29">
        <v>0.08958333333333333</v>
      </c>
      <c r="B130">
        <v>2.15</v>
      </c>
    </row>
    <row r="131" spans="1:2" ht="15">
      <c r="A131" s="29">
        <v>0.09027777777777778</v>
      </c>
      <c r="B131">
        <v>2.17</v>
      </c>
    </row>
    <row r="132" spans="1:2" ht="15">
      <c r="A132" s="29">
        <v>0.09097222222222222</v>
      </c>
      <c r="B132">
        <v>2.18</v>
      </c>
    </row>
    <row r="133" spans="1:2" ht="15">
      <c r="A133" s="29">
        <v>0.09166666666666667</v>
      </c>
      <c r="B133">
        <v>2.2</v>
      </c>
    </row>
    <row r="134" spans="1:2" ht="15">
      <c r="A134" s="29">
        <v>0.09236111111111112</v>
      </c>
      <c r="B134">
        <v>2.22</v>
      </c>
    </row>
    <row r="135" spans="1:2" ht="15">
      <c r="A135" s="29">
        <v>0.09305555555555556</v>
      </c>
      <c r="B135">
        <v>2.23</v>
      </c>
    </row>
    <row r="136" spans="1:2" ht="15">
      <c r="A136" s="29">
        <v>0.09375</v>
      </c>
      <c r="B136">
        <v>2.25</v>
      </c>
    </row>
    <row r="137" spans="1:2" ht="15">
      <c r="A137" s="29">
        <v>0.09444444444444444</v>
      </c>
      <c r="B137">
        <v>2.27</v>
      </c>
    </row>
    <row r="138" spans="1:2" ht="15">
      <c r="A138" s="29">
        <v>0.09513888888888888</v>
      </c>
      <c r="B138">
        <v>2.28</v>
      </c>
    </row>
    <row r="139" spans="1:2" ht="15">
      <c r="A139" s="29">
        <v>0.09583333333333333</v>
      </c>
      <c r="B139">
        <v>2.3</v>
      </c>
    </row>
    <row r="140" spans="1:2" ht="15">
      <c r="A140" s="29">
        <v>0.09652777777777777</v>
      </c>
      <c r="B140">
        <v>2.32</v>
      </c>
    </row>
    <row r="141" spans="1:2" ht="15">
      <c r="A141" s="29">
        <v>0.09722222222222222</v>
      </c>
      <c r="B141">
        <v>2.33</v>
      </c>
    </row>
    <row r="142" spans="1:2" ht="15">
      <c r="A142" s="29">
        <v>0.09791666666666667</v>
      </c>
      <c r="B142">
        <v>2.35</v>
      </c>
    </row>
    <row r="143" spans="1:2" ht="15">
      <c r="A143" s="29">
        <v>0.09861111111111111</v>
      </c>
      <c r="B143">
        <v>2.37</v>
      </c>
    </row>
    <row r="144" spans="1:2" ht="15">
      <c r="A144" s="29">
        <v>0.09930555555555555</v>
      </c>
      <c r="B144">
        <v>2.38</v>
      </c>
    </row>
    <row r="145" spans="1:2" ht="15">
      <c r="A145" s="29">
        <v>0.09999999999999999</v>
      </c>
      <c r="B145">
        <v>2.4</v>
      </c>
    </row>
    <row r="146" spans="1:2" ht="15">
      <c r="A146" s="29">
        <v>0.10069444444444443</v>
      </c>
      <c r="B146">
        <v>2.42</v>
      </c>
    </row>
    <row r="147" spans="1:2" ht="15">
      <c r="A147" s="29">
        <v>0.1013888888888889</v>
      </c>
      <c r="B147">
        <v>2.43</v>
      </c>
    </row>
    <row r="148" spans="1:2" ht="15">
      <c r="A148" s="29">
        <v>0.10208333333333335</v>
      </c>
      <c r="B148">
        <v>2.45</v>
      </c>
    </row>
    <row r="149" spans="1:2" ht="15">
      <c r="A149" s="29">
        <v>0.10277777777777779</v>
      </c>
      <c r="B149">
        <v>2.47</v>
      </c>
    </row>
    <row r="150" spans="1:2" ht="15">
      <c r="A150" s="29">
        <v>0.10347222222222223</v>
      </c>
      <c r="B150">
        <v>2.48</v>
      </c>
    </row>
    <row r="151" spans="1:2" ht="15">
      <c r="A151" s="29">
        <v>0.10416666666666667</v>
      </c>
      <c r="B151">
        <v>2.5</v>
      </c>
    </row>
    <row r="152" spans="1:2" ht="15">
      <c r="A152" s="29">
        <v>0.10486111111111111</v>
      </c>
      <c r="B152">
        <v>2.52</v>
      </c>
    </row>
    <row r="153" spans="1:2" ht="15">
      <c r="A153" s="29">
        <v>0.10555555555555556</v>
      </c>
      <c r="B153">
        <v>2.53</v>
      </c>
    </row>
    <row r="154" spans="1:2" ht="15">
      <c r="A154" s="29">
        <v>0.10625</v>
      </c>
      <c r="B154">
        <v>2.55</v>
      </c>
    </row>
    <row r="155" spans="1:2" ht="15">
      <c r="A155" s="29">
        <v>0.10694444444444444</v>
      </c>
      <c r="B155">
        <v>2.57</v>
      </c>
    </row>
    <row r="156" spans="1:2" ht="15">
      <c r="A156" s="29">
        <v>0.1076388888888889</v>
      </c>
      <c r="B156">
        <v>2.58</v>
      </c>
    </row>
    <row r="157" spans="1:2" ht="15">
      <c r="A157" s="29">
        <v>0.10833333333333334</v>
      </c>
      <c r="B157">
        <v>2.6</v>
      </c>
    </row>
    <row r="158" spans="1:2" ht="15">
      <c r="A158" s="29">
        <v>0.10902777777777778</v>
      </c>
      <c r="B158">
        <v>2.62</v>
      </c>
    </row>
    <row r="159" spans="1:2" ht="15">
      <c r="A159" s="29">
        <v>0.10972222222222222</v>
      </c>
      <c r="B159">
        <v>2.63</v>
      </c>
    </row>
    <row r="160" spans="1:2" ht="15">
      <c r="A160" s="29">
        <v>0.11041666666666666</v>
      </c>
      <c r="B160">
        <v>2.65</v>
      </c>
    </row>
    <row r="161" spans="1:2" ht="15">
      <c r="A161" s="29">
        <v>0.1111111111111111</v>
      </c>
      <c r="B161">
        <v>2.67</v>
      </c>
    </row>
    <row r="162" spans="1:2" ht="15">
      <c r="A162" s="29">
        <v>0.11180555555555556</v>
      </c>
      <c r="B162">
        <v>2.68</v>
      </c>
    </row>
    <row r="163" spans="1:2" ht="15">
      <c r="A163" s="29">
        <v>0.1125</v>
      </c>
      <c r="B163">
        <v>2.7</v>
      </c>
    </row>
    <row r="164" spans="1:2" ht="15">
      <c r="A164" s="29">
        <v>0.11319444444444444</v>
      </c>
      <c r="B164">
        <v>2.72</v>
      </c>
    </row>
    <row r="165" spans="1:2" ht="15">
      <c r="A165" s="29">
        <v>0.11388888888888889</v>
      </c>
      <c r="B165">
        <v>2.73</v>
      </c>
    </row>
    <row r="166" spans="1:2" ht="15">
      <c r="A166" s="29">
        <v>0.11458333333333333</v>
      </c>
      <c r="B166">
        <v>2.75</v>
      </c>
    </row>
    <row r="167" spans="1:2" ht="15">
      <c r="A167" s="29">
        <v>0.11527777777777777</v>
      </c>
      <c r="B167">
        <v>2.77</v>
      </c>
    </row>
    <row r="168" spans="1:2" ht="15">
      <c r="A168" s="29">
        <v>0.11597222222222221</v>
      </c>
      <c r="B168">
        <v>2.78</v>
      </c>
    </row>
    <row r="169" spans="1:2" ht="15">
      <c r="A169" s="29">
        <v>0.11666666666666665</v>
      </c>
      <c r="B169">
        <v>2.8</v>
      </c>
    </row>
    <row r="170" spans="1:2" ht="15">
      <c r="A170" s="29">
        <v>0.1173611111111111</v>
      </c>
      <c r="B170">
        <v>2.82</v>
      </c>
    </row>
    <row r="171" spans="1:2" ht="15">
      <c r="A171" s="29">
        <v>0.11805555555555557</v>
      </c>
      <c r="B171">
        <v>2.83</v>
      </c>
    </row>
    <row r="172" spans="1:2" ht="15">
      <c r="A172" s="29">
        <v>0.11875000000000001</v>
      </c>
      <c r="B172">
        <v>2.85</v>
      </c>
    </row>
    <row r="173" spans="1:2" ht="15">
      <c r="A173" s="29">
        <v>0.11944444444444445</v>
      </c>
      <c r="B173">
        <v>2.87</v>
      </c>
    </row>
    <row r="174" spans="1:2" ht="15">
      <c r="A174" s="29">
        <v>0.12013888888888889</v>
      </c>
      <c r="B174">
        <v>2.88</v>
      </c>
    </row>
    <row r="175" spans="1:2" ht="15">
      <c r="A175" s="29">
        <v>0.12083333333333333</v>
      </c>
      <c r="B175">
        <v>2.9</v>
      </c>
    </row>
    <row r="176" spans="1:2" ht="15">
      <c r="A176" s="29">
        <v>0.12152777777777778</v>
      </c>
      <c r="B176">
        <v>2.92</v>
      </c>
    </row>
    <row r="177" spans="1:2" ht="15">
      <c r="A177" s="29">
        <v>0.12222222222222223</v>
      </c>
      <c r="B177">
        <v>2.93</v>
      </c>
    </row>
    <row r="178" spans="1:2" ht="15">
      <c r="A178" s="29">
        <v>0.12291666666666667</v>
      </c>
      <c r="B178">
        <v>2.95</v>
      </c>
    </row>
    <row r="179" spans="1:2" ht="15">
      <c r="A179" s="29">
        <v>0.12361111111111112</v>
      </c>
      <c r="B179">
        <v>2.97</v>
      </c>
    </row>
    <row r="180" spans="1:2" ht="15">
      <c r="A180" s="29">
        <v>0.12430555555555556</v>
      </c>
      <c r="B180">
        <v>2.98</v>
      </c>
    </row>
    <row r="181" spans="1:2" ht="15">
      <c r="A181" s="29">
        <v>0.125</v>
      </c>
      <c r="B181">
        <v>3</v>
      </c>
    </row>
    <row r="182" spans="1:2" ht="15">
      <c r="A182" s="29">
        <v>0.12569444444444444</v>
      </c>
      <c r="B182">
        <v>3.02</v>
      </c>
    </row>
    <row r="183" spans="1:2" ht="15">
      <c r="A183" s="29">
        <v>0.12638888888888888</v>
      </c>
      <c r="B183">
        <v>3.03</v>
      </c>
    </row>
    <row r="184" spans="1:2" ht="15">
      <c r="A184" s="29">
        <v>0.12708333333333333</v>
      </c>
      <c r="B184">
        <v>3.05</v>
      </c>
    </row>
    <row r="185" spans="1:2" ht="15">
      <c r="A185" s="29">
        <v>0.1277777777777778</v>
      </c>
      <c r="B185">
        <v>3.07</v>
      </c>
    </row>
    <row r="186" spans="1:2" ht="15">
      <c r="A186" s="29">
        <v>0.12847222222222224</v>
      </c>
      <c r="B186">
        <v>3.08</v>
      </c>
    </row>
    <row r="187" spans="1:2" ht="15">
      <c r="A187" s="29">
        <v>0.12916666666666668</v>
      </c>
      <c r="B187">
        <v>3.1</v>
      </c>
    </row>
    <row r="188" spans="1:2" ht="15">
      <c r="A188" s="29">
        <v>0.12986111111111112</v>
      </c>
      <c r="B188">
        <v>3.12</v>
      </c>
    </row>
    <row r="189" spans="1:2" ht="15">
      <c r="A189" s="29">
        <v>0.13055555555555556</v>
      </c>
      <c r="B189">
        <v>3.13</v>
      </c>
    </row>
    <row r="190" spans="1:2" ht="15">
      <c r="A190" s="29">
        <v>0.13125</v>
      </c>
      <c r="B190">
        <v>3.15</v>
      </c>
    </row>
    <row r="191" spans="1:2" ht="15">
      <c r="A191" s="29">
        <v>0.13194444444444445</v>
      </c>
      <c r="B191">
        <v>3.17</v>
      </c>
    </row>
    <row r="192" spans="1:2" ht="15">
      <c r="A192" s="29">
        <v>0.1326388888888889</v>
      </c>
      <c r="B192">
        <v>3.18</v>
      </c>
    </row>
    <row r="193" spans="1:2" ht="15">
      <c r="A193" s="29">
        <v>0.13333333333333333</v>
      </c>
      <c r="B193">
        <v>3.2</v>
      </c>
    </row>
    <row r="194" spans="1:2" ht="15">
      <c r="A194" s="29">
        <v>0.13402777777777777</v>
      </c>
      <c r="B194">
        <v>3.22</v>
      </c>
    </row>
    <row r="195" spans="1:2" ht="15">
      <c r="A195" s="29">
        <v>0.13472222222222222</v>
      </c>
      <c r="B195">
        <v>3.23</v>
      </c>
    </row>
    <row r="196" spans="1:2" ht="15">
      <c r="A196" s="29">
        <v>0.13541666666666666</v>
      </c>
      <c r="B196">
        <v>3.25</v>
      </c>
    </row>
    <row r="197" spans="1:2" ht="15">
      <c r="A197" s="29">
        <v>0.1361111111111111</v>
      </c>
      <c r="B197">
        <v>3.27</v>
      </c>
    </row>
    <row r="198" spans="1:2" ht="15">
      <c r="A198" s="29">
        <v>0.13680555555555554</v>
      </c>
      <c r="B198">
        <v>3.28</v>
      </c>
    </row>
    <row r="199" spans="1:2" ht="15">
      <c r="A199" s="29">
        <v>0.13749999999999998</v>
      </c>
      <c r="B199">
        <v>3.3</v>
      </c>
    </row>
    <row r="200" spans="1:2" ht="15">
      <c r="A200" s="29">
        <v>0.13819444444444443</v>
      </c>
      <c r="B200">
        <v>3.32</v>
      </c>
    </row>
    <row r="201" spans="1:2" ht="15">
      <c r="A201" s="29">
        <v>0.1388888888888889</v>
      </c>
      <c r="B201">
        <v>3.33</v>
      </c>
    </row>
    <row r="202" spans="1:2" ht="15">
      <c r="A202" s="29">
        <v>0.13958333333333334</v>
      </c>
      <c r="B202">
        <v>3.35</v>
      </c>
    </row>
    <row r="203" spans="1:2" ht="15">
      <c r="A203" s="29">
        <v>0.14027777777777778</v>
      </c>
      <c r="B203">
        <v>3.37</v>
      </c>
    </row>
    <row r="204" spans="1:2" ht="15">
      <c r="A204" s="29">
        <v>0.14097222222222222</v>
      </c>
      <c r="B204">
        <v>3.38</v>
      </c>
    </row>
    <row r="205" spans="1:2" ht="15">
      <c r="A205" s="29">
        <v>0.14166666666666666</v>
      </c>
      <c r="B205">
        <v>3.4</v>
      </c>
    </row>
    <row r="206" spans="1:2" ht="15">
      <c r="A206" s="29">
        <v>0.1423611111111111</v>
      </c>
      <c r="B206">
        <v>3.42</v>
      </c>
    </row>
    <row r="207" spans="1:2" ht="15">
      <c r="A207" s="29">
        <v>0.14305555555555557</v>
      </c>
      <c r="B207">
        <v>3.43</v>
      </c>
    </row>
    <row r="208" spans="1:2" ht="15">
      <c r="A208" s="29">
        <v>0.14375000000000002</v>
      </c>
      <c r="B208">
        <v>3.45</v>
      </c>
    </row>
    <row r="209" spans="1:2" ht="15">
      <c r="A209" s="29">
        <v>0.14444444444444446</v>
      </c>
      <c r="B209">
        <v>3.47</v>
      </c>
    </row>
    <row r="210" spans="1:2" ht="15">
      <c r="A210" s="29">
        <v>0.1451388888888889</v>
      </c>
      <c r="B210">
        <v>3.48</v>
      </c>
    </row>
    <row r="211" spans="1:2" ht="15">
      <c r="A211" s="29">
        <v>0.14583333333333334</v>
      </c>
      <c r="B211">
        <v>3.5</v>
      </c>
    </row>
    <row r="212" spans="1:2" ht="15">
      <c r="A212" s="29">
        <v>0.14652777777777778</v>
      </c>
      <c r="B212">
        <v>3.52</v>
      </c>
    </row>
    <row r="213" spans="1:2" ht="15">
      <c r="A213" s="29">
        <v>0.14722222222222223</v>
      </c>
      <c r="B213">
        <v>3.53</v>
      </c>
    </row>
    <row r="214" spans="1:2" ht="15">
      <c r="A214" s="29">
        <v>0.14791666666666667</v>
      </c>
      <c r="B214">
        <v>3.55</v>
      </c>
    </row>
    <row r="215" spans="1:2" ht="15">
      <c r="A215" s="29">
        <v>0.1486111111111111</v>
      </c>
      <c r="B215">
        <v>3.57</v>
      </c>
    </row>
    <row r="216" spans="1:2" ht="15">
      <c r="A216" s="29">
        <v>0.14930555555555555</v>
      </c>
      <c r="B216">
        <v>3.58</v>
      </c>
    </row>
    <row r="217" spans="1:2" ht="15">
      <c r="A217" s="29">
        <v>0.15</v>
      </c>
      <c r="B217">
        <v>3.6</v>
      </c>
    </row>
    <row r="218" spans="1:2" ht="15">
      <c r="A218" s="29">
        <v>0.15069444444444444</v>
      </c>
      <c r="B218">
        <v>3.62</v>
      </c>
    </row>
    <row r="219" spans="1:2" ht="15">
      <c r="A219" s="29">
        <v>0.15138888888888888</v>
      </c>
      <c r="B219">
        <v>3.63</v>
      </c>
    </row>
    <row r="220" spans="1:2" ht="15">
      <c r="A220" s="29">
        <v>0.15208333333333332</v>
      </c>
      <c r="B220">
        <v>3.65</v>
      </c>
    </row>
    <row r="221" spans="1:2" ht="15">
      <c r="A221" s="29">
        <v>0.15277777777777776</v>
      </c>
      <c r="B221">
        <v>3.67</v>
      </c>
    </row>
    <row r="222" spans="1:2" ht="15">
      <c r="A222" s="29">
        <v>0.15347222222222223</v>
      </c>
      <c r="B222">
        <v>3.68</v>
      </c>
    </row>
    <row r="223" spans="1:2" ht="15">
      <c r="A223" s="29">
        <v>0.15416666666666667</v>
      </c>
      <c r="B223">
        <v>3.7</v>
      </c>
    </row>
    <row r="224" spans="1:2" ht="15">
      <c r="A224" s="29">
        <v>0.15486111111111112</v>
      </c>
      <c r="B224">
        <v>3.72</v>
      </c>
    </row>
    <row r="225" spans="1:2" ht="15">
      <c r="A225" s="29">
        <v>0.15555555555555556</v>
      </c>
      <c r="B225">
        <v>3.73</v>
      </c>
    </row>
    <row r="226" spans="1:2" ht="15">
      <c r="A226" s="29">
        <v>0.15625</v>
      </c>
      <c r="B226">
        <v>3.75</v>
      </c>
    </row>
    <row r="227" spans="1:2" ht="15">
      <c r="A227" s="29">
        <v>0.15694444444444444</v>
      </c>
      <c r="B227">
        <v>3.77</v>
      </c>
    </row>
    <row r="228" spans="1:2" ht="15">
      <c r="A228" s="29">
        <v>0.15763888888888888</v>
      </c>
      <c r="B228">
        <v>3.78</v>
      </c>
    </row>
    <row r="229" spans="1:2" ht="15">
      <c r="A229" s="29">
        <v>0.15833333333333333</v>
      </c>
      <c r="B229">
        <v>3.8</v>
      </c>
    </row>
    <row r="230" spans="1:2" ht="15">
      <c r="A230" s="29">
        <v>0.15902777777777777</v>
      </c>
      <c r="B230">
        <v>3.82</v>
      </c>
    </row>
    <row r="231" spans="1:2" ht="15">
      <c r="A231" s="29">
        <v>0.15972222222222224</v>
      </c>
      <c r="B231">
        <v>3.83</v>
      </c>
    </row>
    <row r="232" spans="1:2" ht="15">
      <c r="A232" s="29">
        <v>0.16041666666666668</v>
      </c>
      <c r="B232">
        <v>3.85</v>
      </c>
    </row>
    <row r="233" spans="1:2" ht="15">
      <c r="A233" s="29">
        <v>0.16111111111111112</v>
      </c>
      <c r="B233">
        <v>3.87</v>
      </c>
    </row>
    <row r="234" spans="1:2" ht="15">
      <c r="A234" s="29">
        <v>0.16180555555555556</v>
      </c>
      <c r="B234">
        <v>3.88</v>
      </c>
    </row>
    <row r="235" spans="1:2" ht="15">
      <c r="A235" s="29">
        <v>0.1625</v>
      </c>
      <c r="B235">
        <v>3.9</v>
      </c>
    </row>
    <row r="236" spans="1:2" ht="15">
      <c r="A236" s="29">
        <v>0.16319444444444445</v>
      </c>
      <c r="B236">
        <v>3.92</v>
      </c>
    </row>
    <row r="237" spans="1:2" ht="15">
      <c r="A237" s="29">
        <v>0.1638888888888889</v>
      </c>
      <c r="B237">
        <v>3.93</v>
      </c>
    </row>
    <row r="238" spans="1:2" ht="15">
      <c r="A238" s="29">
        <v>0.16458333333333333</v>
      </c>
      <c r="B238">
        <v>3.95</v>
      </c>
    </row>
    <row r="239" spans="1:2" ht="15">
      <c r="A239" s="29">
        <v>0.16527777777777777</v>
      </c>
      <c r="B239">
        <v>3.97</v>
      </c>
    </row>
    <row r="240" spans="1:2" ht="15">
      <c r="A240" s="29">
        <v>0.16597222222222222</v>
      </c>
      <c r="B240">
        <v>3.98</v>
      </c>
    </row>
    <row r="241" spans="1:2" ht="15">
      <c r="A241" s="29">
        <v>0.16666666666666666</v>
      </c>
      <c r="B241">
        <v>4</v>
      </c>
    </row>
    <row r="242" spans="1:2" ht="15">
      <c r="A242" s="29">
        <v>0.1673611111111111</v>
      </c>
      <c r="B242">
        <v>4.02</v>
      </c>
    </row>
    <row r="243" spans="1:2" ht="15">
      <c r="A243" s="29">
        <v>0.16805555555555554</v>
      </c>
      <c r="B243">
        <v>4.03</v>
      </c>
    </row>
    <row r="244" spans="1:2" ht="15">
      <c r="A244" s="29">
        <v>0.16874999999999998</v>
      </c>
      <c r="B244">
        <v>4.05</v>
      </c>
    </row>
    <row r="245" spans="1:2" ht="15">
      <c r="A245" s="29">
        <v>0.16944444444444443</v>
      </c>
      <c r="B245">
        <v>4.07</v>
      </c>
    </row>
    <row r="246" spans="1:2" ht="15">
      <c r="A246" s="29">
        <v>0.17013888888888887</v>
      </c>
      <c r="B246">
        <v>4.08</v>
      </c>
    </row>
    <row r="247" spans="1:2" ht="15">
      <c r="A247" s="29">
        <v>0.1708333333333333</v>
      </c>
      <c r="B247">
        <v>4.1</v>
      </c>
    </row>
    <row r="248" spans="1:2" ht="15">
      <c r="A248" s="29">
        <v>0.17152777777777775</v>
      </c>
      <c r="B248">
        <v>4.12</v>
      </c>
    </row>
    <row r="249" spans="1:2" ht="15">
      <c r="A249" s="29">
        <v>0.17222222222222225</v>
      </c>
      <c r="B249">
        <v>4.13</v>
      </c>
    </row>
    <row r="250" spans="1:2" ht="15">
      <c r="A250" s="29">
        <v>0.1729166666666667</v>
      </c>
      <c r="B250">
        <v>4.15</v>
      </c>
    </row>
    <row r="251" spans="1:2" ht="15">
      <c r="A251" s="29">
        <v>0.17361111111111113</v>
      </c>
      <c r="B251">
        <v>4.17</v>
      </c>
    </row>
    <row r="252" spans="1:2" ht="15">
      <c r="A252" s="29">
        <v>0.17430555555555557</v>
      </c>
      <c r="B252">
        <v>4.18</v>
      </c>
    </row>
    <row r="253" spans="1:2" ht="15">
      <c r="A253" s="29">
        <v>0.17500000000000002</v>
      </c>
      <c r="B253">
        <v>4.2</v>
      </c>
    </row>
    <row r="254" spans="1:2" ht="15">
      <c r="A254" s="29">
        <v>0.17569444444444446</v>
      </c>
      <c r="B254">
        <v>4.22</v>
      </c>
    </row>
    <row r="255" spans="1:2" ht="15">
      <c r="A255" s="29">
        <v>0.1763888888888889</v>
      </c>
      <c r="B255">
        <v>4.23</v>
      </c>
    </row>
    <row r="256" spans="1:2" ht="15">
      <c r="A256" s="29">
        <v>0.17708333333333334</v>
      </c>
      <c r="B256">
        <v>4.25</v>
      </c>
    </row>
    <row r="257" spans="1:2" ht="15">
      <c r="A257" s="29">
        <v>0.17777777777777778</v>
      </c>
      <c r="B257">
        <v>4.27</v>
      </c>
    </row>
    <row r="258" spans="1:2" ht="15">
      <c r="A258" s="29">
        <v>0.17847222222222223</v>
      </c>
      <c r="B258">
        <v>4.28</v>
      </c>
    </row>
    <row r="259" spans="1:2" ht="15">
      <c r="A259" s="29">
        <v>0.17916666666666667</v>
      </c>
      <c r="B259">
        <v>4.3</v>
      </c>
    </row>
    <row r="260" spans="1:2" ht="15">
      <c r="A260" s="29">
        <v>0.1798611111111111</v>
      </c>
      <c r="B260">
        <v>4.32</v>
      </c>
    </row>
    <row r="261" spans="1:2" ht="15">
      <c r="A261" s="29">
        <v>0.18055555555555555</v>
      </c>
      <c r="B261">
        <v>4.33</v>
      </c>
    </row>
    <row r="262" spans="1:2" ht="15">
      <c r="A262" s="29">
        <v>0.18125</v>
      </c>
      <c r="B262">
        <v>4.35</v>
      </c>
    </row>
    <row r="263" spans="1:2" ht="15">
      <c r="A263" s="29">
        <v>0.18194444444444444</v>
      </c>
      <c r="B263">
        <v>4.37</v>
      </c>
    </row>
    <row r="264" spans="1:2" ht="15">
      <c r="A264" s="29">
        <v>0.1826388888888889</v>
      </c>
      <c r="B264">
        <v>4.38</v>
      </c>
    </row>
    <row r="265" spans="1:2" ht="15">
      <c r="A265" s="29">
        <v>0.18333333333333335</v>
      </c>
      <c r="B265">
        <v>4.4</v>
      </c>
    </row>
    <row r="266" spans="1:2" ht="15">
      <c r="A266" s="29">
        <v>0.1840277777777778</v>
      </c>
      <c r="B266">
        <v>4.42</v>
      </c>
    </row>
    <row r="267" spans="1:2" ht="15">
      <c r="A267" s="29">
        <v>0.18472222222222223</v>
      </c>
      <c r="B267">
        <v>4.43</v>
      </c>
    </row>
    <row r="268" spans="1:2" ht="15">
      <c r="A268" s="29">
        <v>0.18541666666666667</v>
      </c>
      <c r="B268">
        <v>4.45</v>
      </c>
    </row>
    <row r="269" spans="1:2" ht="15">
      <c r="A269" s="29">
        <v>0.18611111111111112</v>
      </c>
      <c r="B269">
        <v>4.47</v>
      </c>
    </row>
    <row r="270" spans="1:2" ht="15">
      <c r="A270" s="29">
        <v>0.18680555555555556</v>
      </c>
      <c r="B270">
        <v>4.48</v>
      </c>
    </row>
    <row r="271" spans="1:2" ht="15">
      <c r="A271" s="29">
        <v>0.1875</v>
      </c>
      <c r="B271">
        <v>4.5</v>
      </c>
    </row>
    <row r="272" spans="1:2" ht="15">
      <c r="A272" s="29">
        <v>0.18819444444444444</v>
      </c>
      <c r="B272">
        <v>4.52</v>
      </c>
    </row>
    <row r="273" spans="1:2" ht="15">
      <c r="A273" s="29">
        <v>0.18888888888888888</v>
      </c>
      <c r="B273">
        <v>4.53</v>
      </c>
    </row>
    <row r="274" spans="1:2" ht="15">
      <c r="A274" s="29">
        <v>0.18958333333333333</v>
      </c>
      <c r="B274">
        <v>4.55</v>
      </c>
    </row>
    <row r="275" spans="1:2" ht="15">
      <c r="A275" s="29">
        <v>0.19027777777777777</v>
      </c>
      <c r="B275">
        <v>4.57</v>
      </c>
    </row>
    <row r="276" spans="1:2" ht="15">
      <c r="A276" s="29">
        <v>0.1909722222222222</v>
      </c>
      <c r="B276">
        <v>4.58</v>
      </c>
    </row>
    <row r="277" spans="1:2" ht="15">
      <c r="A277" s="29">
        <v>0.19166666666666665</v>
      </c>
      <c r="B277">
        <v>4.6</v>
      </c>
    </row>
    <row r="278" spans="1:2" ht="15">
      <c r="A278" s="29">
        <v>0.19236111111111112</v>
      </c>
      <c r="B278">
        <v>4.62</v>
      </c>
    </row>
    <row r="279" spans="1:2" ht="15">
      <c r="A279" s="29">
        <v>0.19305555555555554</v>
      </c>
      <c r="B279">
        <v>4.63</v>
      </c>
    </row>
    <row r="280" spans="1:2" ht="15">
      <c r="A280" s="29">
        <v>0.19375</v>
      </c>
      <c r="B280">
        <v>4.65</v>
      </c>
    </row>
    <row r="281" spans="1:2" ht="15">
      <c r="A281" s="29">
        <v>0.19444444444444445</v>
      </c>
      <c r="B281">
        <v>4.67</v>
      </c>
    </row>
    <row r="282" spans="1:2" ht="15">
      <c r="A282" s="29">
        <v>0.1951388888888889</v>
      </c>
      <c r="B282">
        <v>4.68</v>
      </c>
    </row>
    <row r="283" spans="1:2" ht="15">
      <c r="A283" s="29">
        <v>0.19583333333333333</v>
      </c>
      <c r="B283">
        <v>4.7</v>
      </c>
    </row>
    <row r="284" spans="1:2" ht="15">
      <c r="A284" s="29">
        <v>0.19652777777777777</v>
      </c>
      <c r="B284">
        <v>4.72</v>
      </c>
    </row>
    <row r="285" spans="1:2" ht="15">
      <c r="A285" s="29">
        <v>0.19722222222222222</v>
      </c>
      <c r="B285">
        <v>4.73</v>
      </c>
    </row>
    <row r="286" spans="1:2" ht="15">
      <c r="A286" s="29">
        <v>0.19791666666666666</v>
      </c>
      <c r="B286">
        <v>4.75</v>
      </c>
    </row>
    <row r="287" spans="1:2" ht="15">
      <c r="A287" s="29">
        <v>0.1986111111111111</v>
      </c>
      <c r="B287">
        <v>4.77</v>
      </c>
    </row>
    <row r="288" spans="1:2" ht="15">
      <c r="A288" s="29">
        <v>0.19930555555555554</v>
      </c>
      <c r="B288">
        <v>4.78</v>
      </c>
    </row>
    <row r="289" spans="1:2" ht="15">
      <c r="A289" s="29">
        <v>0.19999999999999998</v>
      </c>
      <c r="B289">
        <v>4.8</v>
      </c>
    </row>
    <row r="290" spans="1:2" ht="15">
      <c r="A290" s="29">
        <v>0.20069444444444443</v>
      </c>
      <c r="B290">
        <v>4.82</v>
      </c>
    </row>
    <row r="291" spans="1:2" ht="15">
      <c r="A291" s="29">
        <v>0.20138888888888887</v>
      </c>
      <c r="B291">
        <v>4.83</v>
      </c>
    </row>
    <row r="292" spans="1:2" ht="15">
      <c r="A292" s="29">
        <v>0.2020833333333333</v>
      </c>
      <c r="B292">
        <v>4.85</v>
      </c>
    </row>
    <row r="293" spans="1:2" ht="15">
      <c r="A293" s="29">
        <v>0.2027777777777778</v>
      </c>
      <c r="B293">
        <v>4.87</v>
      </c>
    </row>
    <row r="294" spans="1:2" ht="15">
      <c r="A294" s="29">
        <v>0.2034722222222222</v>
      </c>
      <c r="B294">
        <v>4.88</v>
      </c>
    </row>
    <row r="295" spans="1:2" ht="15">
      <c r="A295" s="29">
        <v>0.2041666666666667</v>
      </c>
      <c r="B295">
        <v>4.9</v>
      </c>
    </row>
    <row r="296" spans="1:2" ht="15">
      <c r="A296" s="29">
        <v>0.20486111111111113</v>
      </c>
      <c r="B296">
        <v>4.92</v>
      </c>
    </row>
    <row r="297" spans="1:2" ht="15">
      <c r="A297" s="29">
        <v>0.20555555555555557</v>
      </c>
      <c r="B297">
        <v>4.93</v>
      </c>
    </row>
    <row r="298" spans="1:2" ht="15">
      <c r="A298" s="29">
        <v>0.20625000000000002</v>
      </c>
      <c r="B298">
        <v>4.95</v>
      </c>
    </row>
    <row r="299" spans="1:2" ht="15">
      <c r="A299" s="29">
        <v>0.20694444444444446</v>
      </c>
      <c r="B299">
        <v>4.97</v>
      </c>
    </row>
    <row r="300" spans="1:2" ht="15">
      <c r="A300" s="29">
        <v>0.2076388888888889</v>
      </c>
      <c r="B300">
        <v>4.98</v>
      </c>
    </row>
    <row r="301" spans="1:2" ht="15">
      <c r="A301" s="29">
        <v>0.20833333333333334</v>
      </c>
      <c r="B301">
        <v>5</v>
      </c>
    </row>
    <row r="302" spans="1:2" ht="15">
      <c r="A302" s="29">
        <v>0.20902777777777778</v>
      </c>
      <c r="B302">
        <v>5.02</v>
      </c>
    </row>
    <row r="303" spans="1:2" ht="15">
      <c r="A303" s="29">
        <v>0.20972222222222223</v>
      </c>
      <c r="B303">
        <v>5.03</v>
      </c>
    </row>
    <row r="304" spans="1:2" ht="15">
      <c r="A304" s="29">
        <v>0.21041666666666667</v>
      </c>
      <c r="B304">
        <v>5.05</v>
      </c>
    </row>
    <row r="305" spans="1:2" ht="15">
      <c r="A305" s="29">
        <v>0.2111111111111111</v>
      </c>
      <c r="B305">
        <v>5.07</v>
      </c>
    </row>
    <row r="306" spans="1:2" ht="15">
      <c r="A306" s="29">
        <v>0.21180555555555555</v>
      </c>
      <c r="B306">
        <v>5.08</v>
      </c>
    </row>
    <row r="307" spans="1:2" ht="15">
      <c r="A307" s="29">
        <v>0.2125</v>
      </c>
      <c r="B307">
        <v>5.1</v>
      </c>
    </row>
    <row r="308" spans="1:2" ht="15">
      <c r="A308" s="29">
        <v>0.21319444444444444</v>
      </c>
      <c r="B308">
        <v>5.12</v>
      </c>
    </row>
    <row r="309" spans="1:2" ht="15">
      <c r="A309" s="29">
        <v>0.2138888888888889</v>
      </c>
      <c r="B309">
        <v>5.13</v>
      </c>
    </row>
    <row r="310" spans="1:2" ht="15">
      <c r="A310" s="29">
        <v>0.21458333333333335</v>
      </c>
      <c r="B310">
        <v>5.15</v>
      </c>
    </row>
    <row r="311" spans="1:2" ht="15">
      <c r="A311" s="29">
        <v>0.2152777777777778</v>
      </c>
      <c r="B311">
        <v>5.17</v>
      </c>
    </row>
    <row r="312" spans="1:2" ht="15">
      <c r="A312" s="29">
        <v>0.21597222222222223</v>
      </c>
      <c r="B312">
        <v>5.18</v>
      </c>
    </row>
    <row r="313" spans="1:2" ht="15">
      <c r="A313" s="29">
        <v>0.21666666666666667</v>
      </c>
      <c r="B313">
        <v>5.2</v>
      </c>
    </row>
    <row r="314" spans="1:2" ht="15">
      <c r="A314" s="29">
        <v>0.21736111111111112</v>
      </c>
      <c r="B314">
        <v>5.22</v>
      </c>
    </row>
    <row r="315" spans="1:2" ht="15">
      <c r="A315" s="29">
        <v>0.21805555555555556</v>
      </c>
      <c r="B315">
        <v>5.23</v>
      </c>
    </row>
    <row r="316" spans="1:2" ht="15">
      <c r="A316" s="29">
        <v>0.21875</v>
      </c>
      <c r="B316">
        <v>5.25</v>
      </c>
    </row>
    <row r="317" spans="1:2" ht="15">
      <c r="A317" s="29">
        <v>0.21944444444444444</v>
      </c>
      <c r="B317">
        <v>5.27</v>
      </c>
    </row>
    <row r="318" spans="1:2" ht="15">
      <c r="A318" s="29">
        <v>0.22013888888888888</v>
      </c>
      <c r="B318">
        <v>5.28</v>
      </c>
    </row>
    <row r="319" spans="1:2" ht="15">
      <c r="A319" s="29">
        <v>0.22083333333333333</v>
      </c>
      <c r="B319">
        <v>5.3</v>
      </c>
    </row>
    <row r="320" spans="1:2" ht="15">
      <c r="A320" s="29">
        <v>0.22152777777777777</v>
      </c>
      <c r="B320">
        <v>5.32</v>
      </c>
    </row>
    <row r="321" spans="1:2" ht="15">
      <c r="A321" s="29">
        <v>0.2222222222222222</v>
      </c>
      <c r="B321">
        <v>5.33</v>
      </c>
    </row>
    <row r="322" spans="1:2" ht="15">
      <c r="A322" s="29">
        <v>0.22291666666666665</v>
      </c>
      <c r="B322">
        <v>5.35</v>
      </c>
    </row>
    <row r="323" spans="1:2" ht="15">
      <c r="A323" s="29">
        <v>0.2236111111111111</v>
      </c>
      <c r="B323">
        <v>5.37</v>
      </c>
    </row>
    <row r="324" spans="1:2" ht="15">
      <c r="A324" s="29">
        <v>0.22430555555555556</v>
      </c>
      <c r="B324">
        <v>5.38</v>
      </c>
    </row>
    <row r="325" spans="1:2" ht="15">
      <c r="A325" s="29">
        <v>0.225</v>
      </c>
      <c r="B325">
        <v>5.4</v>
      </c>
    </row>
    <row r="326" spans="1:2" ht="15">
      <c r="A326" s="29">
        <v>0.22569444444444445</v>
      </c>
      <c r="B326">
        <v>5.42</v>
      </c>
    </row>
    <row r="327" spans="1:2" ht="15">
      <c r="A327" s="29">
        <v>0.2263888888888889</v>
      </c>
      <c r="B327">
        <v>5.43</v>
      </c>
    </row>
    <row r="328" spans="1:2" ht="15">
      <c r="A328" s="29">
        <v>0.22708333333333333</v>
      </c>
      <c r="B328">
        <v>5.45</v>
      </c>
    </row>
    <row r="329" spans="1:2" ht="15">
      <c r="A329" s="29">
        <v>0.22777777777777777</v>
      </c>
      <c r="B329">
        <v>5.47</v>
      </c>
    </row>
    <row r="330" spans="1:2" ht="15">
      <c r="A330" s="29">
        <v>0.22847222222222222</v>
      </c>
      <c r="B330">
        <v>5.48</v>
      </c>
    </row>
    <row r="331" spans="1:2" ht="15">
      <c r="A331" s="29">
        <v>0.22916666666666666</v>
      </c>
      <c r="B331">
        <v>5.5</v>
      </c>
    </row>
    <row r="332" spans="1:2" ht="15">
      <c r="A332" s="29">
        <v>0.2298611111111111</v>
      </c>
      <c r="B332">
        <v>5.52</v>
      </c>
    </row>
    <row r="333" spans="1:2" ht="15">
      <c r="A333" s="29">
        <v>0.23055555555555554</v>
      </c>
      <c r="B333">
        <v>5.53</v>
      </c>
    </row>
    <row r="334" spans="1:2" ht="15">
      <c r="A334" s="29">
        <v>0.23124999999999998</v>
      </c>
      <c r="B334">
        <v>5.55</v>
      </c>
    </row>
    <row r="335" spans="1:2" ht="15">
      <c r="A335" s="29">
        <v>0.23194444444444443</v>
      </c>
      <c r="B335">
        <v>5.57</v>
      </c>
    </row>
    <row r="336" spans="1:2" ht="15">
      <c r="A336" s="29">
        <v>0.23263888888888887</v>
      </c>
      <c r="B336">
        <v>5.58</v>
      </c>
    </row>
    <row r="337" spans="1:2" ht="15">
      <c r="A337" s="29">
        <v>0.2333333333333333</v>
      </c>
      <c r="B337">
        <v>5.6</v>
      </c>
    </row>
    <row r="338" spans="1:2" ht="15">
      <c r="A338" s="29">
        <v>0.2340277777777778</v>
      </c>
      <c r="B338">
        <v>5.62</v>
      </c>
    </row>
    <row r="339" spans="1:2" ht="15">
      <c r="A339" s="29">
        <v>0.2347222222222222</v>
      </c>
      <c r="B339">
        <v>5.63</v>
      </c>
    </row>
    <row r="340" spans="1:2" ht="15">
      <c r="A340" s="29">
        <v>0.2354166666666667</v>
      </c>
      <c r="B340">
        <v>5.65</v>
      </c>
    </row>
    <row r="341" spans="1:2" ht="15">
      <c r="A341" s="29">
        <v>0.23611111111111113</v>
      </c>
      <c r="B341">
        <v>5.67</v>
      </c>
    </row>
    <row r="342" spans="1:2" ht="15">
      <c r="A342" s="29">
        <v>0.23680555555555557</v>
      </c>
      <c r="B342">
        <v>5.68</v>
      </c>
    </row>
    <row r="343" spans="1:2" ht="15">
      <c r="A343" s="29">
        <v>0.23750000000000002</v>
      </c>
      <c r="B343">
        <v>5.7</v>
      </c>
    </row>
    <row r="344" spans="1:2" ht="15">
      <c r="A344" s="29">
        <v>0.23819444444444446</v>
      </c>
      <c r="B344">
        <v>5.72</v>
      </c>
    </row>
    <row r="345" spans="1:2" ht="15">
      <c r="A345" s="29">
        <v>0.2388888888888889</v>
      </c>
      <c r="B345">
        <v>5.73</v>
      </c>
    </row>
    <row r="346" spans="1:2" ht="15">
      <c r="A346" s="29">
        <v>0.23958333333333334</v>
      </c>
      <c r="B346">
        <v>5.75</v>
      </c>
    </row>
    <row r="347" spans="1:2" ht="15">
      <c r="A347" s="29">
        <v>0.24027777777777778</v>
      </c>
      <c r="B347">
        <v>5.77</v>
      </c>
    </row>
    <row r="348" spans="1:2" ht="15">
      <c r="A348" s="29">
        <v>0.24097222222222223</v>
      </c>
      <c r="B348">
        <v>5.78</v>
      </c>
    </row>
    <row r="349" spans="1:2" ht="15">
      <c r="A349" s="29">
        <v>0.24166666666666667</v>
      </c>
      <c r="B349">
        <v>5.8</v>
      </c>
    </row>
    <row r="350" spans="1:2" ht="15">
      <c r="A350" s="29">
        <v>0.2423611111111111</v>
      </c>
      <c r="B350">
        <v>5.82</v>
      </c>
    </row>
    <row r="351" spans="1:2" ht="15">
      <c r="A351" s="29">
        <v>0.24305555555555555</v>
      </c>
      <c r="B351">
        <v>5.83</v>
      </c>
    </row>
    <row r="352" spans="1:2" ht="15">
      <c r="A352" s="29">
        <v>0.24375</v>
      </c>
      <c r="B352">
        <v>5.85</v>
      </c>
    </row>
    <row r="353" spans="1:2" ht="15">
      <c r="A353" s="29">
        <v>0.24444444444444446</v>
      </c>
      <c r="B353">
        <v>5.87</v>
      </c>
    </row>
    <row r="354" spans="1:2" ht="15">
      <c r="A354" s="29">
        <v>0.24513888888888888</v>
      </c>
      <c r="B354">
        <v>5.88</v>
      </c>
    </row>
    <row r="355" spans="1:2" ht="15">
      <c r="A355" s="29">
        <v>0.24583333333333335</v>
      </c>
      <c r="B355">
        <v>5.9</v>
      </c>
    </row>
    <row r="356" spans="1:2" ht="15">
      <c r="A356" s="29">
        <v>0.2465277777777778</v>
      </c>
      <c r="B356">
        <v>5.92</v>
      </c>
    </row>
    <row r="357" spans="1:2" ht="15">
      <c r="A357" s="29">
        <v>0.24722222222222223</v>
      </c>
      <c r="B357">
        <v>5.93</v>
      </c>
    </row>
    <row r="358" spans="1:2" ht="15">
      <c r="A358" s="29">
        <v>0.24791666666666667</v>
      </c>
      <c r="B358">
        <v>5.95</v>
      </c>
    </row>
    <row r="359" spans="1:2" ht="15">
      <c r="A359" s="29">
        <v>0.24861111111111112</v>
      </c>
      <c r="B359">
        <v>5.97</v>
      </c>
    </row>
    <row r="360" spans="1:2" ht="15">
      <c r="A360" s="29">
        <v>0.24930555555555556</v>
      </c>
      <c r="B360">
        <v>5.98</v>
      </c>
    </row>
    <row r="361" spans="1:2" ht="15">
      <c r="A361" s="29">
        <v>0.25</v>
      </c>
      <c r="B361">
        <v>6</v>
      </c>
    </row>
    <row r="362" spans="1:2" ht="15">
      <c r="A362" s="29">
        <v>0.25069444444444444</v>
      </c>
      <c r="B362">
        <v>6.02</v>
      </c>
    </row>
    <row r="363" spans="1:2" ht="15">
      <c r="A363" s="29">
        <v>0.2513888888888889</v>
      </c>
      <c r="B363">
        <v>6.03</v>
      </c>
    </row>
    <row r="364" spans="1:2" ht="15">
      <c r="A364" s="29">
        <v>0.2520833333333333</v>
      </c>
      <c r="B364">
        <v>6.05</v>
      </c>
    </row>
    <row r="365" spans="1:2" ht="15">
      <c r="A365" s="29">
        <v>0.25277777777777777</v>
      </c>
      <c r="B365">
        <v>6.07</v>
      </c>
    </row>
    <row r="366" spans="1:2" ht="15">
      <c r="A366" s="29">
        <v>0.2534722222222222</v>
      </c>
      <c r="B366">
        <v>6.08</v>
      </c>
    </row>
    <row r="367" spans="1:2" ht="15">
      <c r="A367" s="29">
        <v>0.25416666666666665</v>
      </c>
      <c r="B367">
        <v>6.1</v>
      </c>
    </row>
    <row r="368" spans="1:2" ht="15">
      <c r="A368" s="29">
        <v>0.2548611111111111</v>
      </c>
      <c r="B368">
        <v>6.12</v>
      </c>
    </row>
    <row r="369" spans="1:2" ht="15">
      <c r="A369" s="29">
        <v>0.2555555555555556</v>
      </c>
      <c r="B369">
        <v>6.13</v>
      </c>
    </row>
    <row r="370" spans="1:2" ht="15">
      <c r="A370" s="29">
        <v>0.25625000000000003</v>
      </c>
      <c r="B370">
        <v>6.15</v>
      </c>
    </row>
    <row r="371" spans="1:2" ht="15">
      <c r="A371" s="29">
        <v>0.2569444444444445</v>
      </c>
      <c r="B371">
        <v>6.17</v>
      </c>
    </row>
    <row r="372" spans="1:2" ht="15">
      <c r="A372" s="29">
        <v>0.2576388888888889</v>
      </c>
      <c r="B372">
        <v>6.18</v>
      </c>
    </row>
    <row r="373" spans="1:2" ht="15">
      <c r="A373" s="29">
        <v>0.25833333333333336</v>
      </c>
      <c r="B373">
        <v>6.2</v>
      </c>
    </row>
    <row r="374" spans="1:2" ht="15">
      <c r="A374" s="29">
        <v>0.2590277777777778</v>
      </c>
      <c r="B374">
        <v>6.22</v>
      </c>
    </row>
    <row r="375" spans="1:2" ht="15">
      <c r="A375" s="29">
        <v>0.25972222222222224</v>
      </c>
      <c r="B375">
        <v>6.23</v>
      </c>
    </row>
    <row r="376" spans="1:2" ht="15">
      <c r="A376" s="29">
        <v>0.2604166666666667</v>
      </c>
      <c r="B376">
        <v>6.25</v>
      </c>
    </row>
    <row r="377" spans="1:2" ht="15">
      <c r="A377" s="29">
        <v>0.2611111111111111</v>
      </c>
      <c r="B377">
        <v>6.27</v>
      </c>
    </row>
    <row r="378" spans="1:2" ht="15">
      <c r="A378" s="29">
        <v>0.26180555555555557</v>
      </c>
      <c r="B378">
        <v>6.28</v>
      </c>
    </row>
    <row r="379" spans="1:2" ht="15">
      <c r="A379" s="29">
        <v>0.2625</v>
      </c>
      <c r="B379">
        <v>6.3</v>
      </c>
    </row>
    <row r="380" spans="1:2" ht="15">
      <c r="A380" s="29">
        <v>0.26319444444444445</v>
      </c>
      <c r="B380">
        <v>6.32</v>
      </c>
    </row>
    <row r="381" spans="1:2" ht="15">
      <c r="A381" s="29">
        <v>0.2638888888888889</v>
      </c>
      <c r="B381">
        <v>6.33</v>
      </c>
    </row>
    <row r="382" spans="1:2" ht="15">
      <c r="A382" s="29">
        <v>0.26458333333333334</v>
      </c>
      <c r="B382">
        <v>6.35</v>
      </c>
    </row>
    <row r="383" spans="1:2" ht="15">
      <c r="A383" s="29">
        <v>0.2652777777777778</v>
      </c>
      <c r="B383">
        <v>6.37</v>
      </c>
    </row>
    <row r="384" spans="1:2" ht="15">
      <c r="A384" s="29">
        <v>0.2659722222222222</v>
      </c>
      <c r="B384">
        <v>6.38</v>
      </c>
    </row>
    <row r="385" spans="1:2" ht="15">
      <c r="A385" s="29">
        <v>0.26666666666666666</v>
      </c>
      <c r="B385">
        <v>6.4</v>
      </c>
    </row>
    <row r="386" spans="1:2" ht="15">
      <c r="A386" s="29">
        <v>0.2673611111111111</v>
      </c>
      <c r="B386">
        <v>6.42</v>
      </c>
    </row>
    <row r="387" spans="1:2" ht="15">
      <c r="A387" s="29">
        <v>0.26805555555555555</v>
      </c>
      <c r="B387">
        <v>6.43</v>
      </c>
    </row>
    <row r="388" spans="1:2" ht="15">
      <c r="A388" s="29">
        <v>0.26875</v>
      </c>
      <c r="B388">
        <v>6.45</v>
      </c>
    </row>
    <row r="389" spans="1:2" ht="15">
      <c r="A389" s="29">
        <v>0.26944444444444443</v>
      </c>
      <c r="B389">
        <v>6.47</v>
      </c>
    </row>
    <row r="390" spans="1:2" ht="15">
      <c r="A390" s="29">
        <v>0.2701388888888889</v>
      </c>
      <c r="B390">
        <v>6.48</v>
      </c>
    </row>
    <row r="391" spans="1:2" ht="15">
      <c r="A391" s="29">
        <v>0.2708333333333333</v>
      </c>
      <c r="B391">
        <v>6.5</v>
      </c>
    </row>
    <row r="392" spans="1:2" ht="15">
      <c r="A392" s="29">
        <v>0.27152777777777776</v>
      </c>
      <c r="B392">
        <v>6.52</v>
      </c>
    </row>
    <row r="393" spans="1:2" ht="15">
      <c r="A393" s="29">
        <v>0.2722222222222222</v>
      </c>
      <c r="B393">
        <v>6.53</v>
      </c>
    </row>
    <row r="394" spans="1:2" ht="15">
      <c r="A394" s="29">
        <v>0.27291666666666664</v>
      </c>
      <c r="B394">
        <v>6.55</v>
      </c>
    </row>
    <row r="395" spans="1:2" ht="15">
      <c r="A395" s="29">
        <v>0.2736111111111111</v>
      </c>
      <c r="B395">
        <v>6.57</v>
      </c>
    </row>
    <row r="396" spans="1:2" ht="15">
      <c r="A396" s="29">
        <v>0.2743055555555555</v>
      </c>
      <c r="B396">
        <v>6.58</v>
      </c>
    </row>
    <row r="397" spans="1:2" ht="15">
      <c r="A397" s="29">
        <v>0.27499999999999997</v>
      </c>
      <c r="B397">
        <v>6.6</v>
      </c>
    </row>
    <row r="398" spans="1:2" ht="15">
      <c r="A398" s="29">
        <v>0.27569444444444446</v>
      </c>
      <c r="B398">
        <v>6.62</v>
      </c>
    </row>
    <row r="399" spans="1:2" ht="15">
      <c r="A399" s="29">
        <v>0.27638888888888885</v>
      </c>
      <c r="B399">
        <v>6.63</v>
      </c>
    </row>
    <row r="400" spans="1:2" ht="15">
      <c r="A400" s="29">
        <v>0.27708333333333335</v>
      </c>
      <c r="B400">
        <v>6.65</v>
      </c>
    </row>
    <row r="401" spans="1:2" ht="15">
      <c r="A401" s="29">
        <v>0.2777777777777778</v>
      </c>
      <c r="B401">
        <v>6.67</v>
      </c>
    </row>
    <row r="402" spans="1:2" ht="15">
      <c r="A402" s="29">
        <v>0.27847222222222223</v>
      </c>
      <c r="B402">
        <v>6.68</v>
      </c>
    </row>
    <row r="403" spans="1:2" ht="15">
      <c r="A403" s="29">
        <v>0.2791666666666667</v>
      </c>
      <c r="B403">
        <v>6.7</v>
      </c>
    </row>
    <row r="404" spans="1:2" ht="15">
      <c r="A404" s="29">
        <v>0.2798611111111111</v>
      </c>
      <c r="B404">
        <v>6.72</v>
      </c>
    </row>
    <row r="405" spans="1:2" ht="15">
      <c r="A405" s="29">
        <v>0.28055555555555556</v>
      </c>
      <c r="B405">
        <v>6.73</v>
      </c>
    </row>
    <row r="406" spans="1:2" ht="15">
      <c r="A406" s="29">
        <v>0.28125</v>
      </c>
      <c r="B406">
        <v>6.75</v>
      </c>
    </row>
    <row r="407" spans="1:2" ht="15">
      <c r="A407" s="29">
        <v>0.28194444444444444</v>
      </c>
      <c r="B407">
        <v>6.77</v>
      </c>
    </row>
    <row r="408" spans="1:2" ht="15">
      <c r="A408" s="29">
        <v>0.2826388888888889</v>
      </c>
      <c r="B408">
        <v>6.78</v>
      </c>
    </row>
    <row r="409" spans="1:2" ht="15">
      <c r="A409" s="29">
        <v>0.2833333333333333</v>
      </c>
      <c r="B409">
        <v>6.8</v>
      </c>
    </row>
    <row r="410" spans="1:2" ht="15">
      <c r="A410" s="29">
        <v>0.28402777777777777</v>
      </c>
      <c r="B410">
        <v>6.82</v>
      </c>
    </row>
    <row r="411" spans="1:2" ht="15">
      <c r="A411" s="29">
        <v>0.2847222222222222</v>
      </c>
      <c r="B411">
        <v>6.83</v>
      </c>
    </row>
    <row r="412" spans="1:2" ht="15">
      <c r="A412" s="29">
        <v>0.28541666666666665</v>
      </c>
      <c r="B412">
        <v>6.85</v>
      </c>
    </row>
    <row r="413" spans="1:2" ht="15">
      <c r="A413" s="29">
        <v>0.28611111111111115</v>
      </c>
      <c r="B413">
        <v>6.87</v>
      </c>
    </row>
    <row r="414" spans="1:2" ht="15">
      <c r="A414" s="29">
        <v>0.28680555555555554</v>
      </c>
      <c r="B414">
        <v>6.88</v>
      </c>
    </row>
    <row r="415" spans="1:2" ht="15">
      <c r="A415" s="29">
        <v>0.28750000000000003</v>
      </c>
      <c r="B415">
        <v>6.9</v>
      </c>
    </row>
    <row r="416" spans="1:2" ht="15">
      <c r="A416" s="29">
        <v>0.2881944444444445</v>
      </c>
      <c r="B416">
        <v>6.92</v>
      </c>
    </row>
    <row r="417" spans="1:2" ht="15">
      <c r="A417" s="29">
        <v>0.2888888888888889</v>
      </c>
      <c r="B417">
        <v>6.93</v>
      </c>
    </row>
    <row r="418" spans="1:2" ht="15">
      <c r="A418" s="29">
        <v>0.28958333333333336</v>
      </c>
      <c r="B418">
        <v>6.95</v>
      </c>
    </row>
    <row r="419" spans="1:2" ht="15">
      <c r="A419" s="29">
        <v>0.2902777777777778</v>
      </c>
      <c r="B419">
        <v>6.97</v>
      </c>
    </row>
    <row r="420" spans="1:2" ht="15">
      <c r="A420" s="29">
        <v>0.29097222222222224</v>
      </c>
      <c r="B420">
        <v>6.98</v>
      </c>
    </row>
    <row r="421" spans="1:2" ht="15">
      <c r="A421" s="29">
        <v>0.2916666666666667</v>
      </c>
      <c r="B421">
        <v>7</v>
      </c>
    </row>
    <row r="422" spans="1:2" ht="15">
      <c r="A422" s="29">
        <v>0.2923611111111111</v>
      </c>
      <c r="B422">
        <v>7.02</v>
      </c>
    </row>
    <row r="423" spans="1:2" ht="15">
      <c r="A423" s="29">
        <v>0.29305555555555557</v>
      </c>
      <c r="B423">
        <v>7.03</v>
      </c>
    </row>
    <row r="424" spans="1:2" ht="15">
      <c r="A424" s="29">
        <v>0.29375</v>
      </c>
      <c r="B424">
        <v>7.05</v>
      </c>
    </row>
    <row r="425" spans="1:2" ht="15">
      <c r="A425" s="29">
        <v>0.29444444444444445</v>
      </c>
      <c r="B425">
        <v>7.07</v>
      </c>
    </row>
    <row r="426" spans="1:2" ht="15">
      <c r="A426" s="29">
        <v>0.2951388888888889</v>
      </c>
      <c r="B426">
        <v>7.08</v>
      </c>
    </row>
    <row r="427" spans="1:2" ht="15">
      <c r="A427" s="29">
        <v>0.29583333333333334</v>
      </c>
      <c r="B427">
        <v>7.1</v>
      </c>
    </row>
    <row r="428" spans="1:2" ht="15">
      <c r="A428" s="29">
        <v>0.2965277777777778</v>
      </c>
      <c r="B428">
        <v>7.12</v>
      </c>
    </row>
    <row r="429" spans="1:2" ht="15">
      <c r="A429" s="29">
        <v>0.2972222222222222</v>
      </c>
      <c r="B429">
        <v>7.13</v>
      </c>
    </row>
    <row r="430" spans="1:2" ht="15">
      <c r="A430" s="29">
        <v>0.29791666666666666</v>
      </c>
      <c r="B430">
        <v>7.15</v>
      </c>
    </row>
    <row r="431" spans="1:2" ht="15">
      <c r="A431" s="29">
        <v>0.2986111111111111</v>
      </c>
      <c r="B431">
        <v>7.17</v>
      </c>
    </row>
    <row r="432" spans="1:2" ht="15">
      <c r="A432" s="29">
        <v>0.29930555555555555</v>
      </c>
      <c r="B432">
        <v>7.18</v>
      </c>
    </row>
    <row r="433" spans="1:2" ht="15">
      <c r="A433" s="29">
        <v>0.3</v>
      </c>
      <c r="B433">
        <v>7.2</v>
      </c>
    </row>
    <row r="434" spans="1:2" ht="15">
      <c r="A434" s="29">
        <v>0.30069444444444443</v>
      </c>
      <c r="B434">
        <v>7.22</v>
      </c>
    </row>
    <row r="435" spans="1:2" ht="15">
      <c r="A435" s="29">
        <v>0.3013888888888889</v>
      </c>
      <c r="B435">
        <v>7.23</v>
      </c>
    </row>
    <row r="436" spans="1:2" ht="15">
      <c r="A436" s="29">
        <v>0.3020833333333333</v>
      </c>
      <c r="B436">
        <v>7.25</v>
      </c>
    </row>
    <row r="437" spans="1:2" ht="15">
      <c r="A437" s="29">
        <v>0.30277777777777776</v>
      </c>
      <c r="B437">
        <v>7.27</v>
      </c>
    </row>
    <row r="438" spans="1:2" ht="15">
      <c r="A438" s="29">
        <v>0.3034722222222222</v>
      </c>
      <c r="B438">
        <v>7.28</v>
      </c>
    </row>
    <row r="439" spans="1:2" ht="15">
      <c r="A439" s="29">
        <v>0.30416666666666664</v>
      </c>
      <c r="B439">
        <v>7.3</v>
      </c>
    </row>
    <row r="440" spans="1:2" ht="15">
      <c r="A440" s="29">
        <v>0.3048611111111111</v>
      </c>
      <c r="B440">
        <v>7.32</v>
      </c>
    </row>
    <row r="441" spans="1:2" ht="15">
      <c r="A441" s="29">
        <v>0.3055555555555555</v>
      </c>
      <c r="B441">
        <v>7.33</v>
      </c>
    </row>
    <row r="442" spans="1:2" ht="15">
      <c r="A442" s="29">
        <v>0.30624999999999997</v>
      </c>
      <c r="B442">
        <v>7.35</v>
      </c>
    </row>
    <row r="443" spans="1:2" ht="15">
      <c r="A443" s="29">
        <v>0.3069444444444444</v>
      </c>
      <c r="B443">
        <v>7.37</v>
      </c>
    </row>
    <row r="444" spans="1:2" ht="15">
      <c r="A444" s="29">
        <v>0.3076388888888889</v>
      </c>
      <c r="B444">
        <v>7.38</v>
      </c>
    </row>
    <row r="445" spans="1:2" ht="15">
      <c r="A445" s="29">
        <v>0.30833333333333335</v>
      </c>
      <c r="B445">
        <v>7.4</v>
      </c>
    </row>
    <row r="446" spans="1:2" ht="15">
      <c r="A446" s="29">
        <v>0.3090277777777778</v>
      </c>
      <c r="B446">
        <v>7.42</v>
      </c>
    </row>
    <row r="447" spans="1:2" ht="15">
      <c r="A447" s="29">
        <v>0.30972222222222223</v>
      </c>
      <c r="B447">
        <v>7.43</v>
      </c>
    </row>
    <row r="448" spans="1:2" ht="15">
      <c r="A448" s="29">
        <v>0.3104166666666667</v>
      </c>
      <c r="B448">
        <v>7.45</v>
      </c>
    </row>
    <row r="449" spans="1:2" ht="15">
      <c r="A449" s="29">
        <v>0.3111111111111111</v>
      </c>
      <c r="B449">
        <v>7.47</v>
      </c>
    </row>
    <row r="450" spans="1:2" ht="15">
      <c r="A450" s="29">
        <v>0.31180555555555556</v>
      </c>
      <c r="B450">
        <v>7.48</v>
      </c>
    </row>
    <row r="451" spans="1:2" ht="15">
      <c r="A451" s="29">
        <v>0.3125</v>
      </c>
      <c r="B451">
        <v>7.5</v>
      </c>
    </row>
    <row r="452" spans="1:2" ht="15">
      <c r="A452" s="29">
        <v>0.31319444444444444</v>
      </c>
      <c r="B452">
        <v>7.52</v>
      </c>
    </row>
    <row r="453" spans="1:2" ht="15">
      <c r="A453" s="29">
        <v>0.3138888888888889</v>
      </c>
      <c r="B453">
        <v>7.53</v>
      </c>
    </row>
    <row r="454" spans="1:2" ht="15">
      <c r="A454" s="29">
        <v>0.3145833333333333</v>
      </c>
      <c r="B454">
        <v>7.55</v>
      </c>
    </row>
    <row r="455" spans="1:2" ht="15">
      <c r="A455" s="29">
        <v>0.31527777777777777</v>
      </c>
      <c r="B455">
        <v>7.57</v>
      </c>
    </row>
    <row r="456" spans="1:2" ht="15">
      <c r="A456" s="29">
        <v>0.3159722222222222</v>
      </c>
      <c r="B456">
        <v>7.58</v>
      </c>
    </row>
    <row r="457" spans="1:2" ht="15">
      <c r="A457" s="29">
        <v>0.31666666666666665</v>
      </c>
      <c r="B457">
        <v>7.6</v>
      </c>
    </row>
    <row r="458" spans="1:2" ht="15">
      <c r="A458" s="29">
        <v>0.31736111111111115</v>
      </c>
      <c r="B458">
        <v>7.62</v>
      </c>
    </row>
    <row r="459" spans="1:2" ht="15">
      <c r="A459" s="29">
        <v>0.31805555555555554</v>
      </c>
      <c r="B459">
        <v>7.63</v>
      </c>
    </row>
    <row r="460" spans="1:2" ht="15">
      <c r="A460" s="29">
        <v>0.31875000000000003</v>
      </c>
      <c r="B460">
        <v>7.65</v>
      </c>
    </row>
    <row r="461" spans="1:2" ht="15">
      <c r="A461" s="29">
        <v>0.3194444444444445</v>
      </c>
      <c r="B461">
        <v>7.67</v>
      </c>
    </row>
    <row r="462" spans="1:2" ht="15">
      <c r="A462" s="29">
        <v>0.3201388888888889</v>
      </c>
      <c r="B462">
        <v>7.68</v>
      </c>
    </row>
    <row r="463" spans="1:2" ht="15">
      <c r="A463" s="29">
        <v>0.32083333333333336</v>
      </c>
      <c r="B463">
        <v>7.7</v>
      </c>
    </row>
    <row r="464" spans="1:2" ht="15">
      <c r="A464" s="29">
        <v>0.3215277777777778</v>
      </c>
      <c r="B464">
        <v>7.72</v>
      </c>
    </row>
    <row r="465" spans="1:2" ht="15">
      <c r="A465" s="29">
        <v>0.32222222222222224</v>
      </c>
      <c r="B465">
        <v>7.73</v>
      </c>
    </row>
    <row r="466" spans="1:2" ht="15">
      <c r="A466" s="29">
        <v>0.3229166666666667</v>
      </c>
      <c r="B466">
        <v>7.75</v>
      </c>
    </row>
    <row r="467" spans="1:2" ht="15">
      <c r="A467" s="29">
        <v>0.3236111111111111</v>
      </c>
      <c r="B467">
        <v>7.77</v>
      </c>
    </row>
    <row r="468" spans="1:2" ht="15">
      <c r="A468" s="29">
        <v>0.32430555555555557</v>
      </c>
      <c r="B468">
        <v>7.78</v>
      </c>
    </row>
    <row r="469" spans="1:2" ht="15">
      <c r="A469" s="29">
        <v>0.325</v>
      </c>
      <c r="B469">
        <v>7.8</v>
      </c>
    </row>
    <row r="470" spans="1:2" ht="15">
      <c r="A470" s="29">
        <v>0.32569444444444445</v>
      </c>
      <c r="B470">
        <v>7.82</v>
      </c>
    </row>
    <row r="471" spans="1:2" ht="15">
      <c r="A471" s="29">
        <v>0.3263888888888889</v>
      </c>
      <c r="B471">
        <v>7.83</v>
      </c>
    </row>
    <row r="472" spans="1:2" ht="15">
      <c r="A472" s="29">
        <v>0.32708333333333334</v>
      </c>
      <c r="B472">
        <v>7.85</v>
      </c>
    </row>
    <row r="473" spans="1:2" ht="15">
      <c r="A473" s="29">
        <v>0.3277777777777778</v>
      </c>
      <c r="B473">
        <v>7.87</v>
      </c>
    </row>
    <row r="474" spans="1:2" ht="15">
      <c r="A474" s="29">
        <v>0.3284722222222222</v>
      </c>
      <c r="B474">
        <v>7.88</v>
      </c>
    </row>
    <row r="475" spans="1:2" ht="15">
      <c r="A475" s="29">
        <v>0.32916666666666666</v>
      </c>
      <c r="B475">
        <v>7.9</v>
      </c>
    </row>
    <row r="476" spans="1:2" ht="15">
      <c r="A476" s="29">
        <v>0.3298611111111111</v>
      </c>
      <c r="B476">
        <v>7.92</v>
      </c>
    </row>
    <row r="477" spans="1:2" ht="15">
      <c r="A477" s="29">
        <v>0.33055555555555555</v>
      </c>
      <c r="B477">
        <v>7.93</v>
      </c>
    </row>
    <row r="478" spans="1:2" ht="15">
      <c r="A478" s="29">
        <v>0.33125</v>
      </c>
      <c r="B478">
        <v>7.95</v>
      </c>
    </row>
    <row r="479" spans="1:2" ht="15">
      <c r="A479" s="29">
        <v>0.33194444444444443</v>
      </c>
      <c r="B479">
        <v>7.97</v>
      </c>
    </row>
    <row r="480" spans="1:2" ht="15">
      <c r="A480" s="29">
        <v>0.3326388888888889</v>
      </c>
      <c r="B480">
        <v>7.98</v>
      </c>
    </row>
    <row r="481" spans="1:2" ht="15">
      <c r="A481" s="29">
        <v>0.3333333333333333</v>
      </c>
      <c r="B481">
        <v>8</v>
      </c>
    </row>
    <row r="482" spans="1:2" ht="15">
      <c r="A482" s="29">
        <v>0.3340277777777778</v>
      </c>
      <c r="B482">
        <v>8.02</v>
      </c>
    </row>
    <row r="483" spans="1:2" ht="15">
      <c r="A483" s="29">
        <v>0.3347222222222222</v>
      </c>
      <c r="B483">
        <v>8.03</v>
      </c>
    </row>
    <row r="484" spans="1:2" ht="15">
      <c r="A484" s="29">
        <v>0.3354166666666667</v>
      </c>
      <c r="B484">
        <v>8.05</v>
      </c>
    </row>
    <row r="485" spans="1:2" ht="15">
      <c r="A485" s="29">
        <v>0.3361111111111111</v>
      </c>
      <c r="B485">
        <v>8.07</v>
      </c>
    </row>
    <row r="486" spans="1:2" ht="15">
      <c r="A486" s="29">
        <v>0.3368055555555556</v>
      </c>
      <c r="B486">
        <v>8.08</v>
      </c>
    </row>
    <row r="487" spans="1:2" ht="15">
      <c r="A487" s="29">
        <v>0.33749999999999997</v>
      </c>
      <c r="B487">
        <v>8.1</v>
      </c>
    </row>
    <row r="488" spans="1:2" ht="15">
      <c r="A488" s="29">
        <v>0.33819444444444446</v>
      </c>
      <c r="B488">
        <v>8.12</v>
      </c>
    </row>
    <row r="489" spans="1:2" ht="15">
      <c r="A489" s="29">
        <v>0.33888888888888885</v>
      </c>
      <c r="B489">
        <v>8.13</v>
      </c>
    </row>
    <row r="490" spans="1:2" ht="15">
      <c r="A490" s="29">
        <v>0.33958333333333335</v>
      </c>
      <c r="B490">
        <v>8.15</v>
      </c>
    </row>
    <row r="491" spans="1:2" ht="15">
      <c r="A491" s="29">
        <v>0.34027777777777773</v>
      </c>
      <c r="B491">
        <v>8.17</v>
      </c>
    </row>
    <row r="492" spans="1:2" ht="15">
      <c r="A492" s="29">
        <v>0.34097222222222223</v>
      </c>
      <c r="B492">
        <v>8.18</v>
      </c>
    </row>
    <row r="493" spans="1:2" ht="15">
      <c r="A493" s="29">
        <v>0.3416666666666666</v>
      </c>
      <c r="B493">
        <v>8.2</v>
      </c>
    </row>
    <row r="494" spans="1:2" ht="15">
      <c r="A494" s="29">
        <v>0.3423611111111111</v>
      </c>
      <c r="B494">
        <v>8.22</v>
      </c>
    </row>
    <row r="495" spans="1:2" ht="15">
      <c r="A495" s="29">
        <v>0.3430555555555555</v>
      </c>
      <c r="B495">
        <v>8.23</v>
      </c>
    </row>
    <row r="496" spans="1:2" ht="15">
      <c r="A496" s="29">
        <v>0.34375</v>
      </c>
      <c r="B496">
        <v>8.25</v>
      </c>
    </row>
    <row r="497" spans="1:2" ht="15">
      <c r="A497" s="29">
        <v>0.3444444444444445</v>
      </c>
      <c r="B497">
        <v>8.27</v>
      </c>
    </row>
    <row r="498" spans="1:2" ht="15">
      <c r="A498" s="29">
        <v>0.3451388888888889</v>
      </c>
      <c r="B498">
        <v>8.28</v>
      </c>
    </row>
    <row r="499" spans="1:2" ht="15">
      <c r="A499" s="29">
        <v>0.3458333333333334</v>
      </c>
      <c r="B499">
        <v>8.3</v>
      </c>
    </row>
    <row r="500" spans="1:2" ht="15">
      <c r="A500" s="29">
        <v>0.34652777777777777</v>
      </c>
      <c r="B500">
        <v>8.32</v>
      </c>
    </row>
    <row r="501" spans="1:2" ht="15">
      <c r="A501" s="29">
        <v>0.34722222222222227</v>
      </c>
      <c r="B501">
        <v>8.33</v>
      </c>
    </row>
    <row r="502" spans="1:2" ht="15">
      <c r="A502" s="29">
        <v>0.34791666666666665</v>
      </c>
      <c r="B502">
        <v>8.35</v>
      </c>
    </row>
    <row r="503" spans="1:2" ht="15">
      <c r="A503" s="29">
        <v>0.34861111111111115</v>
      </c>
      <c r="B503">
        <v>8.37</v>
      </c>
    </row>
    <row r="504" spans="1:2" ht="15">
      <c r="A504" s="29">
        <v>0.34930555555555554</v>
      </c>
      <c r="B504">
        <v>8.38</v>
      </c>
    </row>
    <row r="505" spans="1:2" ht="15">
      <c r="A505" s="29">
        <v>0.35000000000000003</v>
      </c>
      <c r="B505">
        <v>8.4</v>
      </c>
    </row>
    <row r="506" spans="1:2" ht="15">
      <c r="A506" s="29">
        <v>0.3506944444444444</v>
      </c>
      <c r="B506">
        <v>8.42</v>
      </c>
    </row>
    <row r="507" spans="1:2" ht="15">
      <c r="A507" s="29">
        <v>0.3513888888888889</v>
      </c>
      <c r="B507">
        <v>8.43</v>
      </c>
    </row>
    <row r="508" spans="1:2" ht="15">
      <c r="A508" s="29">
        <v>0.3520833333333333</v>
      </c>
      <c r="B508">
        <v>8.45</v>
      </c>
    </row>
    <row r="509" spans="1:2" ht="15">
      <c r="A509" s="29">
        <v>0.3527777777777778</v>
      </c>
      <c r="B509">
        <v>8.47</v>
      </c>
    </row>
    <row r="510" spans="1:2" ht="15">
      <c r="A510" s="29">
        <v>0.3534722222222222</v>
      </c>
      <c r="B510">
        <v>8.48</v>
      </c>
    </row>
    <row r="511" spans="1:2" ht="15">
      <c r="A511" s="29">
        <v>0.3541666666666667</v>
      </c>
      <c r="B511">
        <v>8.5</v>
      </c>
    </row>
    <row r="512" spans="1:2" ht="15">
      <c r="A512" s="29">
        <v>0.3548611111111111</v>
      </c>
      <c r="B512">
        <v>8.52</v>
      </c>
    </row>
    <row r="513" spans="1:2" ht="15">
      <c r="A513" s="29">
        <v>0.35555555555555557</v>
      </c>
      <c r="B513">
        <v>8.53</v>
      </c>
    </row>
    <row r="514" spans="1:2" ht="15">
      <c r="A514" s="29">
        <v>0.35625</v>
      </c>
      <c r="B514">
        <v>8.55</v>
      </c>
    </row>
    <row r="515" spans="1:2" ht="15">
      <c r="A515" s="29">
        <v>0.35694444444444445</v>
      </c>
      <c r="B515">
        <v>8.57</v>
      </c>
    </row>
    <row r="516" spans="1:2" ht="15">
      <c r="A516" s="29">
        <v>0.3576388888888889</v>
      </c>
      <c r="B516">
        <v>8.58</v>
      </c>
    </row>
    <row r="517" spans="1:2" ht="15">
      <c r="A517" s="29">
        <v>0.35833333333333334</v>
      </c>
      <c r="B517">
        <v>8.6</v>
      </c>
    </row>
    <row r="518" spans="1:2" ht="15">
      <c r="A518" s="29">
        <v>0.3590277777777778</v>
      </c>
      <c r="B518">
        <v>8.62</v>
      </c>
    </row>
    <row r="519" spans="1:2" ht="15">
      <c r="A519" s="29">
        <v>0.3597222222222222</v>
      </c>
      <c r="B519">
        <v>8.63</v>
      </c>
    </row>
    <row r="520" spans="1:2" ht="15">
      <c r="A520" s="29">
        <v>0.36041666666666666</v>
      </c>
      <c r="B520">
        <v>8.65</v>
      </c>
    </row>
    <row r="521" spans="1:2" ht="15">
      <c r="A521" s="29">
        <v>0.3611111111111111</v>
      </c>
      <c r="B521">
        <v>8.67</v>
      </c>
    </row>
    <row r="522" spans="1:2" ht="15">
      <c r="A522" s="29">
        <v>0.36180555555555555</v>
      </c>
      <c r="B522">
        <v>8.68</v>
      </c>
    </row>
    <row r="523" spans="1:2" ht="15">
      <c r="A523" s="29">
        <v>0.3625</v>
      </c>
      <c r="B523">
        <v>8.7</v>
      </c>
    </row>
    <row r="524" spans="1:2" ht="15">
      <c r="A524" s="29">
        <v>0.36319444444444443</v>
      </c>
      <c r="B524">
        <v>8.72</v>
      </c>
    </row>
    <row r="525" spans="1:2" ht="15">
      <c r="A525" s="29">
        <v>0.3638888888888889</v>
      </c>
      <c r="B525">
        <v>8.73</v>
      </c>
    </row>
    <row r="526" spans="1:2" ht="15">
      <c r="A526" s="29">
        <v>0.3645833333333333</v>
      </c>
      <c r="B526">
        <v>8.75</v>
      </c>
    </row>
    <row r="527" spans="1:2" ht="15">
      <c r="A527" s="29">
        <v>0.3652777777777778</v>
      </c>
      <c r="B527">
        <v>8.77</v>
      </c>
    </row>
    <row r="528" spans="1:2" ht="15">
      <c r="A528" s="29">
        <v>0.3659722222222222</v>
      </c>
      <c r="B528">
        <v>8.78</v>
      </c>
    </row>
    <row r="529" spans="1:2" ht="15">
      <c r="A529" s="29">
        <v>0.3666666666666667</v>
      </c>
      <c r="B529">
        <v>8.8</v>
      </c>
    </row>
    <row r="530" spans="1:2" ht="15">
      <c r="A530" s="29">
        <v>0.3673611111111111</v>
      </c>
      <c r="B530">
        <v>8.82</v>
      </c>
    </row>
    <row r="531" spans="1:2" ht="15">
      <c r="A531" s="29">
        <v>0.3680555555555556</v>
      </c>
      <c r="B531">
        <v>8.83</v>
      </c>
    </row>
    <row r="532" spans="1:2" ht="15">
      <c r="A532" s="29">
        <v>0.36874999999999997</v>
      </c>
      <c r="B532">
        <v>8.85</v>
      </c>
    </row>
    <row r="533" spans="1:2" ht="15">
      <c r="A533" s="29">
        <v>0.36944444444444446</v>
      </c>
      <c r="B533">
        <v>8.87</v>
      </c>
    </row>
    <row r="534" spans="1:2" ht="15">
      <c r="A534" s="29">
        <v>0.37013888888888885</v>
      </c>
      <c r="B534">
        <v>8.88</v>
      </c>
    </row>
    <row r="535" spans="1:2" ht="15">
      <c r="A535" s="29">
        <v>0.37083333333333335</v>
      </c>
      <c r="B535">
        <v>8.9</v>
      </c>
    </row>
    <row r="536" spans="1:2" ht="15">
      <c r="A536" s="29">
        <v>0.37152777777777773</v>
      </c>
      <c r="B536">
        <v>8.92</v>
      </c>
    </row>
    <row r="537" spans="1:2" ht="15">
      <c r="A537" s="29">
        <v>0.37222222222222223</v>
      </c>
      <c r="B537">
        <v>8.93</v>
      </c>
    </row>
    <row r="538" spans="1:2" ht="15">
      <c r="A538" s="29">
        <v>0.3729166666666666</v>
      </c>
      <c r="B538">
        <v>8.95</v>
      </c>
    </row>
    <row r="539" spans="1:2" ht="15">
      <c r="A539" s="29">
        <v>0.3736111111111111</v>
      </c>
      <c r="B539">
        <v>8.97</v>
      </c>
    </row>
    <row r="540" spans="1:2" ht="15">
      <c r="A540" s="29">
        <v>0.3743055555555555</v>
      </c>
      <c r="B540">
        <v>8.98</v>
      </c>
    </row>
    <row r="541" spans="1:2" ht="15">
      <c r="A541" s="29">
        <v>0.375</v>
      </c>
      <c r="B541">
        <v>9</v>
      </c>
    </row>
    <row r="542" spans="1:2" ht="15">
      <c r="A542" s="29">
        <v>0.3756944444444445</v>
      </c>
      <c r="B542">
        <v>9.02</v>
      </c>
    </row>
    <row r="543" spans="1:2" ht="15">
      <c r="A543" s="29">
        <v>0.3763888888888889</v>
      </c>
      <c r="B543">
        <v>9.03</v>
      </c>
    </row>
    <row r="544" spans="1:2" ht="15">
      <c r="A544" s="29">
        <v>0.3770833333333334</v>
      </c>
      <c r="B544">
        <v>9.05</v>
      </c>
    </row>
    <row r="545" spans="1:2" ht="15">
      <c r="A545" s="29">
        <v>0.37777777777777777</v>
      </c>
      <c r="B545">
        <v>9.07</v>
      </c>
    </row>
    <row r="546" spans="1:2" ht="15">
      <c r="A546" s="29">
        <v>0.37847222222222227</v>
      </c>
      <c r="B546">
        <v>9.08</v>
      </c>
    </row>
    <row r="547" spans="1:2" ht="15">
      <c r="A547" s="29">
        <v>0.37916666666666665</v>
      </c>
      <c r="B547">
        <v>9.1</v>
      </c>
    </row>
    <row r="548" spans="1:2" ht="15">
      <c r="A548" s="29">
        <v>0.37986111111111115</v>
      </c>
      <c r="B548">
        <v>9.12</v>
      </c>
    </row>
    <row r="549" spans="1:2" ht="15">
      <c r="A549" s="29">
        <v>0.38055555555555554</v>
      </c>
      <c r="B549">
        <v>9.13</v>
      </c>
    </row>
    <row r="550" spans="1:2" ht="15">
      <c r="A550" s="29">
        <v>0.38125000000000003</v>
      </c>
      <c r="B550">
        <v>9.15</v>
      </c>
    </row>
    <row r="551" spans="1:2" ht="15">
      <c r="A551" s="29">
        <v>0.3819444444444444</v>
      </c>
      <c r="B551">
        <v>9.17</v>
      </c>
    </row>
    <row r="552" spans="1:2" ht="15">
      <c r="A552" s="29">
        <v>0.3826388888888889</v>
      </c>
      <c r="B552">
        <v>9.18</v>
      </c>
    </row>
    <row r="553" spans="1:2" ht="15">
      <c r="A553" s="29">
        <v>0.3833333333333333</v>
      </c>
      <c r="B553">
        <v>9.2</v>
      </c>
    </row>
    <row r="554" spans="1:2" ht="15">
      <c r="A554" s="29">
        <v>0.3840277777777778</v>
      </c>
      <c r="B554">
        <v>9.22</v>
      </c>
    </row>
    <row r="555" spans="1:2" ht="15">
      <c r="A555" s="29">
        <v>0.3847222222222222</v>
      </c>
      <c r="B555">
        <v>9.23</v>
      </c>
    </row>
    <row r="556" spans="1:2" ht="15">
      <c r="A556" s="29">
        <v>0.3854166666666667</v>
      </c>
      <c r="B556">
        <v>9.25</v>
      </c>
    </row>
    <row r="557" spans="1:2" ht="15">
      <c r="A557" s="29">
        <v>0.3861111111111111</v>
      </c>
      <c r="B557">
        <v>9.27</v>
      </c>
    </row>
    <row r="558" spans="1:2" ht="15">
      <c r="A558" s="29">
        <v>0.38680555555555557</v>
      </c>
      <c r="B558">
        <v>9.28</v>
      </c>
    </row>
    <row r="559" spans="1:2" ht="15">
      <c r="A559" s="29">
        <v>0.3875</v>
      </c>
      <c r="B559">
        <v>9.3</v>
      </c>
    </row>
    <row r="560" spans="1:2" ht="15">
      <c r="A560" s="29">
        <v>0.38819444444444445</v>
      </c>
      <c r="B560">
        <v>9.32</v>
      </c>
    </row>
    <row r="561" spans="1:2" ht="15">
      <c r="A561" s="29">
        <v>0.3888888888888889</v>
      </c>
      <c r="B561">
        <v>9.33</v>
      </c>
    </row>
    <row r="562" spans="1:2" ht="15">
      <c r="A562" s="29">
        <v>0.38958333333333334</v>
      </c>
      <c r="B562">
        <v>9.35</v>
      </c>
    </row>
    <row r="563" spans="1:2" ht="15">
      <c r="A563" s="29">
        <v>0.3902777777777778</v>
      </c>
      <c r="B563">
        <v>9.37</v>
      </c>
    </row>
    <row r="564" spans="1:2" ht="15">
      <c r="A564" s="29">
        <v>0.3909722222222222</v>
      </c>
      <c r="B564">
        <v>9.38</v>
      </c>
    </row>
    <row r="565" spans="1:2" ht="15">
      <c r="A565" s="29">
        <v>0.39166666666666666</v>
      </c>
      <c r="B565">
        <v>9.4</v>
      </c>
    </row>
    <row r="566" spans="1:2" ht="15">
      <c r="A566" s="29">
        <v>0.3923611111111111</v>
      </c>
      <c r="B566">
        <v>9.42</v>
      </c>
    </row>
    <row r="567" spans="1:2" ht="15">
      <c r="A567" s="29">
        <v>0.39305555555555555</v>
      </c>
      <c r="B567">
        <v>9.43</v>
      </c>
    </row>
    <row r="568" spans="1:2" ht="15">
      <c r="A568" s="29">
        <v>0.39375</v>
      </c>
      <c r="B568">
        <v>9.45</v>
      </c>
    </row>
    <row r="569" spans="1:2" ht="15">
      <c r="A569" s="29">
        <v>0.39444444444444443</v>
      </c>
      <c r="B569">
        <v>9.47</v>
      </c>
    </row>
    <row r="570" spans="1:2" ht="15">
      <c r="A570" s="29">
        <v>0.3951388888888889</v>
      </c>
      <c r="B570">
        <v>9.48</v>
      </c>
    </row>
    <row r="571" spans="1:2" ht="15">
      <c r="A571" s="29">
        <v>0.3958333333333333</v>
      </c>
      <c r="B571">
        <v>9.5</v>
      </c>
    </row>
    <row r="572" spans="1:2" ht="15">
      <c r="A572" s="29">
        <v>0.3965277777777778</v>
      </c>
      <c r="B572">
        <v>9.52</v>
      </c>
    </row>
    <row r="573" spans="1:2" ht="15">
      <c r="A573" s="29">
        <v>0.3972222222222222</v>
      </c>
      <c r="B573">
        <v>9.53</v>
      </c>
    </row>
    <row r="574" spans="1:2" ht="15">
      <c r="A574" s="29">
        <v>0.3979166666666667</v>
      </c>
      <c r="B574">
        <v>9.55</v>
      </c>
    </row>
    <row r="575" spans="1:2" ht="15">
      <c r="A575" s="29">
        <v>0.3986111111111111</v>
      </c>
      <c r="B575">
        <v>9.57</v>
      </c>
    </row>
    <row r="576" spans="1:2" ht="15">
      <c r="A576" s="29">
        <v>0.3993055555555556</v>
      </c>
      <c r="B576">
        <v>9.58</v>
      </c>
    </row>
    <row r="577" spans="1:2" ht="15">
      <c r="A577" s="29">
        <v>0.39999999999999997</v>
      </c>
      <c r="B577">
        <v>9.6</v>
      </c>
    </row>
    <row r="578" spans="1:2" ht="15">
      <c r="A578" s="29">
        <v>0.40069444444444446</v>
      </c>
      <c r="B578">
        <v>9.62</v>
      </c>
    </row>
    <row r="579" spans="1:2" ht="15">
      <c r="A579" s="29">
        <v>0.40138888888888885</v>
      </c>
      <c r="B579">
        <v>9.63</v>
      </c>
    </row>
    <row r="580" spans="1:2" ht="15">
      <c r="A580" s="29">
        <v>0.40208333333333335</v>
      </c>
      <c r="B580">
        <v>9.65</v>
      </c>
    </row>
    <row r="581" spans="1:2" ht="15">
      <c r="A581" s="29">
        <v>0.40277777777777773</v>
      </c>
      <c r="B581">
        <v>9.67</v>
      </c>
    </row>
    <row r="582" spans="1:2" ht="15">
      <c r="A582" s="29">
        <v>0.40347222222222223</v>
      </c>
      <c r="B582">
        <v>9.68</v>
      </c>
    </row>
    <row r="583" spans="1:2" ht="15">
      <c r="A583" s="29">
        <v>0.4041666666666666</v>
      </c>
      <c r="B583">
        <v>9.7</v>
      </c>
    </row>
    <row r="584" spans="1:2" ht="15">
      <c r="A584" s="29">
        <v>0.4048611111111111</v>
      </c>
      <c r="B584">
        <v>9.72</v>
      </c>
    </row>
    <row r="585" spans="1:2" ht="15">
      <c r="A585" s="29">
        <v>0.4055555555555555</v>
      </c>
      <c r="B585">
        <v>9.73</v>
      </c>
    </row>
    <row r="586" spans="1:2" ht="15">
      <c r="A586" s="29">
        <v>0.40625</v>
      </c>
      <c r="B586">
        <v>9.75</v>
      </c>
    </row>
    <row r="587" spans="1:2" ht="15">
      <c r="A587" s="29">
        <v>0.4069444444444445</v>
      </c>
      <c r="B587">
        <v>9.77</v>
      </c>
    </row>
    <row r="588" spans="1:2" ht="15">
      <c r="A588" s="29">
        <v>0.4076388888888889</v>
      </c>
      <c r="B588">
        <v>9.78</v>
      </c>
    </row>
    <row r="589" spans="1:2" ht="15">
      <c r="A589" s="29">
        <v>0.4083333333333334</v>
      </c>
      <c r="B589">
        <v>9.8</v>
      </c>
    </row>
    <row r="590" spans="1:2" ht="15">
      <c r="A590" s="29">
        <v>0.40902777777777777</v>
      </c>
      <c r="B590">
        <v>9.82</v>
      </c>
    </row>
    <row r="591" spans="1:2" ht="15">
      <c r="A591" s="29">
        <v>0.40972222222222227</v>
      </c>
      <c r="B591">
        <v>9.83</v>
      </c>
    </row>
    <row r="592" spans="1:2" ht="15">
      <c r="A592" s="29">
        <v>0.41041666666666665</v>
      </c>
      <c r="B592">
        <v>9.85</v>
      </c>
    </row>
    <row r="593" spans="1:2" ht="15">
      <c r="A593" s="29">
        <v>0.41111111111111115</v>
      </c>
      <c r="B593">
        <v>9.87</v>
      </c>
    </row>
    <row r="594" spans="1:2" ht="15">
      <c r="A594" s="29">
        <v>0.41180555555555554</v>
      </c>
      <c r="B594">
        <v>9.88</v>
      </c>
    </row>
    <row r="595" spans="1:2" ht="15">
      <c r="A595" s="29">
        <v>0.41250000000000003</v>
      </c>
      <c r="B595">
        <v>9.9</v>
      </c>
    </row>
    <row r="596" spans="1:2" ht="15">
      <c r="A596" s="29">
        <v>0.4131944444444444</v>
      </c>
      <c r="B596">
        <v>9.92</v>
      </c>
    </row>
    <row r="597" spans="1:2" ht="15">
      <c r="A597" s="29">
        <v>0.4138888888888889</v>
      </c>
      <c r="B597">
        <v>9.93</v>
      </c>
    </row>
    <row r="598" spans="1:2" ht="15">
      <c r="A598" s="29">
        <v>0.4145833333333333</v>
      </c>
      <c r="B598">
        <v>9.95</v>
      </c>
    </row>
    <row r="599" spans="1:2" ht="15">
      <c r="A599" s="29">
        <v>0.4152777777777778</v>
      </c>
      <c r="B599">
        <v>9.97</v>
      </c>
    </row>
    <row r="600" spans="1:2" ht="15">
      <c r="A600" s="29">
        <v>0.4159722222222222</v>
      </c>
      <c r="B600">
        <v>9.98</v>
      </c>
    </row>
    <row r="601" spans="1:2" ht="15">
      <c r="A601" s="29">
        <v>0.4166666666666667</v>
      </c>
      <c r="B601">
        <v>10</v>
      </c>
    </row>
    <row r="602" spans="1:2" ht="15">
      <c r="A602" s="29">
        <v>0.4173611111111111</v>
      </c>
      <c r="B602">
        <v>10.02</v>
      </c>
    </row>
    <row r="603" spans="1:2" ht="15">
      <c r="A603" s="29">
        <v>0.41805555555555557</v>
      </c>
      <c r="B603">
        <v>10.03</v>
      </c>
    </row>
    <row r="604" spans="1:2" ht="15">
      <c r="A604" s="29">
        <v>0.41875</v>
      </c>
      <c r="B604">
        <v>10.05</v>
      </c>
    </row>
    <row r="605" spans="1:2" ht="15">
      <c r="A605" s="29">
        <v>0.41944444444444445</v>
      </c>
      <c r="B605">
        <v>10.07</v>
      </c>
    </row>
    <row r="606" spans="1:2" ht="15">
      <c r="A606" s="29">
        <v>0.4201388888888889</v>
      </c>
      <c r="B606">
        <v>10.08</v>
      </c>
    </row>
    <row r="607" spans="1:2" ht="15">
      <c r="A607" s="29">
        <v>0.42083333333333334</v>
      </c>
      <c r="B607">
        <v>10.1</v>
      </c>
    </row>
    <row r="608" spans="1:2" ht="15">
      <c r="A608" s="29">
        <v>0.4215277777777778</v>
      </c>
      <c r="B608">
        <v>10.12</v>
      </c>
    </row>
    <row r="609" spans="1:2" ht="15">
      <c r="A609" s="29">
        <v>0.4222222222222222</v>
      </c>
      <c r="B609">
        <v>10.13</v>
      </c>
    </row>
    <row r="610" spans="1:2" ht="15">
      <c r="A610" s="29">
        <v>0.42291666666666666</v>
      </c>
      <c r="B610">
        <v>10.15</v>
      </c>
    </row>
    <row r="611" spans="1:2" ht="15">
      <c r="A611" s="29">
        <v>0.4236111111111111</v>
      </c>
      <c r="B611">
        <v>10.17</v>
      </c>
    </row>
    <row r="612" spans="1:2" ht="15">
      <c r="A612" s="29">
        <v>0.42430555555555555</v>
      </c>
      <c r="B612">
        <v>10.18</v>
      </c>
    </row>
    <row r="613" spans="1:2" ht="15">
      <c r="A613" s="29">
        <v>0.425</v>
      </c>
      <c r="B613">
        <v>10.2</v>
      </c>
    </row>
    <row r="614" spans="1:2" ht="15">
      <c r="A614" s="29">
        <v>0.42569444444444443</v>
      </c>
      <c r="B614">
        <v>10.22</v>
      </c>
    </row>
    <row r="615" spans="1:2" ht="15">
      <c r="A615" s="29">
        <v>0.4263888888888889</v>
      </c>
      <c r="B615">
        <v>10.23</v>
      </c>
    </row>
    <row r="616" spans="1:2" ht="15">
      <c r="A616" s="29">
        <v>0.4270833333333333</v>
      </c>
      <c r="B616">
        <v>10.25</v>
      </c>
    </row>
    <row r="617" spans="1:2" ht="15">
      <c r="A617" s="29">
        <v>0.4277777777777778</v>
      </c>
      <c r="B617">
        <v>10.27</v>
      </c>
    </row>
    <row r="618" spans="1:2" ht="15">
      <c r="A618" s="29">
        <v>0.4284722222222222</v>
      </c>
      <c r="B618">
        <v>10.28</v>
      </c>
    </row>
    <row r="619" spans="1:2" ht="15">
      <c r="A619" s="29">
        <v>0.4291666666666667</v>
      </c>
      <c r="B619">
        <v>10.3</v>
      </c>
    </row>
    <row r="620" spans="1:2" ht="15">
      <c r="A620" s="29">
        <v>0.4298611111111111</v>
      </c>
      <c r="B620">
        <v>10.32</v>
      </c>
    </row>
    <row r="621" spans="1:2" ht="15">
      <c r="A621" s="29">
        <v>0.4305555555555556</v>
      </c>
      <c r="B621">
        <v>10.33</v>
      </c>
    </row>
    <row r="622" spans="1:2" ht="15">
      <c r="A622" s="29">
        <v>0.43124999999999997</v>
      </c>
      <c r="B622">
        <v>10.35</v>
      </c>
    </row>
    <row r="623" spans="1:2" ht="15">
      <c r="A623" s="29">
        <v>0.43194444444444446</v>
      </c>
      <c r="B623">
        <v>10.37</v>
      </c>
    </row>
    <row r="624" spans="1:2" ht="15">
      <c r="A624" s="29">
        <v>0.43263888888888885</v>
      </c>
      <c r="B624">
        <v>10.38</v>
      </c>
    </row>
    <row r="625" spans="1:2" ht="15">
      <c r="A625" s="29">
        <v>0.43333333333333335</v>
      </c>
      <c r="B625">
        <v>10.4</v>
      </c>
    </row>
    <row r="626" spans="1:2" ht="15">
      <c r="A626" s="29">
        <v>0.43402777777777773</v>
      </c>
      <c r="B626">
        <v>10.42</v>
      </c>
    </row>
    <row r="627" spans="1:2" ht="15">
      <c r="A627" s="29">
        <v>0.43472222222222223</v>
      </c>
      <c r="B627">
        <v>10.43</v>
      </c>
    </row>
    <row r="628" spans="1:2" ht="15">
      <c r="A628" s="29">
        <v>0.4354166666666666</v>
      </c>
      <c r="B628">
        <v>10.45</v>
      </c>
    </row>
    <row r="629" spans="1:2" ht="15">
      <c r="A629" s="29">
        <v>0.4361111111111111</v>
      </c>
      <c r="B629">
        <v>10.47</v>
      </c>
    </row>
    <row r="630" spans="1:2" ht="15">
      <c r="A630" s="29">
        <v>0.4368055555555555</v>
      </c>
      <c r="B630">
        <v>10.48</v>
      </c>
    </row>
    <row r="631" spans="1:2" ht="15">
      <c r="A631" s="29">
        <v>0.4375</v>
      </c>
      <c r="B631">
        <v>10.5</v>
      </c>
    </row>
    <row r="632" spans="1:2" ht="15">
      <c r="A632" s="29">
        <v>0.4381944444444445</v>
      </c>
      <c r="B632">
        <v>10.52</v>
      </c>
    </row>
    <row r="633" spans="1:2" ht="15">
      <c r="A633" s="29">
        <v>0.4388888888888889</v>
      </c>
      <c r="B633">
        <v>10.53</v>
      </c>
    </row>
    <row r="634" spans="1:2" ht="15">
      <c r="A634" s="29">
        <v>0.4395833333333334</v>
      </c>
      <c r="B634">
        <v>10.55</v>
      </c>
    </row>
    <row r="635" spans="1:2" ht="15">
      <c r="A635" s="29">
        <v>0.44027777777777777</v>
      </c>
      <c r="B635">
        <v>10.57</v>
      </c>
    </row>
    <row r="636" spans="1:2" ht="15">
      <c r="A636" s="29">
        <v>0.44097222222222227</v>
      </c>
      <c r="B636">
        <v>10.58</v>
      </c>
    </row>
    <row r="637" spans="1:2" ht="15">
      <c r="A637" s="29">
        <v>0.44166666666666665</v>
      </c>
      <c r="B637">
        <v>10.6</v>
      </c>
    </row>
    <row r="638" spans="1:2" ht="15">
      <c r="A638" s="29">
        <v>0.44236111111111115</v>
      </c>
      <c r="B638">
        <v>10.62</v>
      </c>
    </row>
    <row r="639" spans="1:2" ht="15">
      <c r="A639" s="29">
        <v>0.44305555555555554</v>
      </c>
      <c r="B639">
        <v>10.63</v>
      </c>
    </row>
    <row r="640" spans="1:2" ht="15">
      <c r="A640" s="29">
        <v>0.44375000000000003</v>
      </c>
      <c r="B640">
        <v>10.65</v>
      </c>
    </row>
    <row r="641" spans="1:2" ht="15">
      <c r="A641" s="29">
        <v>0.4444444444444444</v>
      </c>
      <c r="B641">
        <v>10.67</v>
      </c>
    </row>
    <row r="642" spans="1:2" ht="15">
      <c r="A642" s="29">
        <v>0.4451388888888889</v>
      </c>
      <c r="B642">
        <v>10.68</v>
      </c>
    </row>
    <row r="643" spans="1:2" ht="15">
      <c r="A643" s="29">
        <v>0.4458333333333333</v>
      </c>
      <c r="B643">
        <v>10.7</v>
      </c>
    </row>
    <row r="644" spans="1:2" ht="15">
      <c r="A644" s="29">
        <v>0.4465277777777778</v>
      </c>
      <c r="B644">
        <v>10.72</v>
      </c>
    </row>
    <row r="645" spans="1:2" ht="15">
      <c r="A645" s="29">
        <v>0.4472222222222222</v>
      </c>
      <c r="B645">
        <v>10.73</v>
      </c>
    </row>
    <row r="646" spans="1:2" ht="15">
      <c r="A646" s="29">
        <v>0.4479166666666667</v>
      </c>
      <c r="B646">
        <v>10.75</v>
      </c>
    </row>
    <row r="647" spans="1:2" ht="15">
      <c r="A647" s="29">
        <v>0.4486111111111111</v>
      </c>
      <c r="B647">
        <v>10.77</v>
      </c>
    </row>
    <row r="648" spans="1:2" ht="15">
      <c r="A648" s="29">
        <v>0.44930555555555557</v>
      </c>
      <c r="B648">
        <v>10.78</v>
      </c>
    </row>
    <row r="649" spans="1:2" ht="15">
      <c r="A649" s="29">
        <v>0.45</v>
      </c>
      <c r="B649">
        <v>10.8</v>
      </c>
    </row>
    <row r="650" spans="1:2" ht="15">
      <c r="A650" s="29">
        <v>0.45069444444444445</v>
      </c>
      <c r="B650">
        <v>10.82</v>
      </c>
    </row>
    <row r="651" spans="1:2" ht="15">
      <c r="A651" s="29">
        <v>0.4513888888888889</v>
      </c>
      <c r="B651">
        <v>10.83</v>
      </c>
    </row>
    <row r="652" spans="1:2" ht="15">
      <c r="A652" s="29">
        <v>0.45208333333333334</v>
      </c>
      <c r="B652">
        <v>10.85</v>
      </c>
    </row>
    <row r="653" spans="1:2" ht="15">
      <c r="A653" s="29">
        <v>0.4527777777777778</v>
      </c>
      <c r="B653">
        <v>10.87</v>
      </c>
    </row>
    <row r="654" spans="1:2" ht="15">
      <c r="A654" s="29">
        <v>0.4534722222222222</v>
      </c>
      <c r="B654">
        <v>10.88</v>
      </c>
    </row>
    <row r="655" spans="1:2" ht="15">
      <c r="A655" s="29">
        <v>0.45416666666666666</v>
      </c>
      <c r="B655">
        <v>10.9</v>
      </c>
    </row>
    <row r="656" spans="1:2" ht="15">
      <c r="A656" s="29">
        <v>0.4548611111111111</v>
      </c>
      <c r="B656">
        <v>10.92</v>
      </c>
    </row>
    <row r="657" spans="1:2" ht="15">
      <c r="A657" s="29">
        <v>0.45555555555555555</v>
      </c>
      <c r="B657">
        <v>10.93</v>
      </c>
    </row>
    <row r="658" spans="1:2" ht="15">
      <c r="A658" s="29">
        <v>0.45625</v>
      </c>
      <c r="B658">
        <v>10.95</v>
      </c>
    </row>
    <row r="659" spans="1:2" ht="15">
      <c r="A659" s="29">
        <v>0.45694444444444443</v>
      </c>
      <c r="B659">
        <v>10.97</v>
      </c>
    </row>
    <row r="660" spans="1:2" ht="15">
      <c r="A660" s="29">
        <v>0.4576388888888889</v>
      </c>
      <c r="B660">
        <v>10.98</v>
      </c>
    </row>
    <row r="661" spans="1:2" ht="15">
      <c r="A661" s="29">
        <v>0.4583333333333333</v>
      </c>
      <c r="B661">
        <v>11</v>
      </c>
    </row>
    <row r="662" spans="1:2" ht="15">
      <c r="A662" s="29">
        <v>0.4590277777777778</v>
      </c>
      <c r="B662">
        <v>11.02</v>
      </c>
    </row>
    <row r="663" spans="1:2" ht="15">
      <c r="A663" s="29">
        <v>0.4597222222222222</v>
      </c>
      <c r="B663">
        <v>11.03</v>
      </c>
    </row>
    <row r="664" spans="1:2" ht="15">
      <c r="A664" s="29">
        <v>0.4604166666666667</v>
      </c>
      <c r="B664">
        <v>11.05</v>
      </c>
    </row>
    <row r="665" spans="1:2" ht="15">
      <c r="A665" s="29">
        <v>0.4611111111111111</v>
      </c>
      <c r="B665">
        <v>11.07</v>
      </c>
    </row>
    <row r="666" spans="1:2" ht="15">
      <c r="A666" s="29">
        <v>0.4618055555555556</v>
      </c>
      <c r="B666">
        <v>11.08</v>
      </c>
    </row>
    <row r="667" spans="1:2" ht="15">
      <c r="A667" s="29">
        <v>0.46249999999999997</v>
      </c>
      <c r="B667">
        <v>11.1</v>
      </c>
    </row>
    <row r="668" spans="1:2" ht="15">
      <c r="A668" s="29">
        <v>0.46319444444444446</v>
      </c>
      <c r="B668">
        <v>11.12</v>
      </c>
    </row>
    <row r="669" spans="1:2" ht="15">
      <c r="A669" s="29">
        <v>0.46388888888888885</v>
      </c>
      <c r="B669">
        <v>11.13</v>
      </c>
    </row>
    <row r="670" spans="1:2" ht="15">
      <c r="A670" s="29">
        <v>0.46458333333333335</v>
      </c>
      <c r="B670">
        <v>11.15</v>
      </c>
    </row>
    <row r="671" spans="1:2" ht="15">
      <c r="A671" s="29">
        <v>0.46527777777777773</v>
      </c>
      <c r="B671">
        <v>11.17</v>
      </c>
    </row>
    <row r="672" spans="1:2" ht="15">
      <c r="A672" s="29">
        <v>0.46597222222222223</v>
      </c>
      <c r="B672">
        <v>11.18</v>
      </c>
    </row>
    <row r="673" spans="1:2" ht="15">
      <c r="A673" s="29">
        <v>0.4666666666666666</v>
      </c>
      <c r="B673">
        <v>11.2</v>
      </c>
    </row>
    <row r="674" spans="1:2" ht="15">
      <c r="A674" s="29">
        <v>0.4673611111111111</v>
      </c>
      <c r="B674">
        <v>11.22</v>
      </c>
    </row>
    <row r="675" spans="1:2" ht="15">
      <c r="A675" s="29">
        <v>0.4680555555555555</v>
      </c>
      <c r="B675">
        <v>11.23</v>
      </c>
    </row>
    <row r="676" spans="1:2" ht="15">
      <c r="A676" s="29">
        <v>0.46875</v>
      </c>
      <c r="B676">
        <v>11.25</v>
      </c>
    </row>
    <row r="677" spans="1:2" ht="15">
      <c r="A677" s="29">
        <v>0.4694444444444445</v>
      </c>
      <c r="B677">
        <v>11.27</v>
      </c>
    </row>
    <row r="678" spans="1:2" ht="15">
      <c r="A678" s="29">
        <v>0.4701388888888889</v>
      </c>
      <c r="B678">
        <v>11.28</v>
      </c>
    </row>
    <row r="679" spans="1:2" ht="15">
      <c r="A679" s="29">
        <v>0.4708333333333334</v>
      </c>
      <c r="B679">
        <v>11.3</v>
      </c>
    </row>
    <row r="680" spans="1:2" ht="15">
      <c r="A680" s="29">
        <v>0.47152777777777777</v>
      </c>
      <c r="B680">
        <v>11.32</v>
      </c>
    </row>
    <row r="681" spans="1:2" ht="15">
      <c r="A681" s="29">
        <v>0.47222222222222227</v>
      </c>
      <c r="B681">
        <v>11.33</v>
      </c>
    </row>
    <row r="682" spans="1:2" ht="15">
      <c r="A682" s="29">
        <v>0.47291666666666665</v>
      </c>
      <c r="B682">
        <v>11.35</v>
      </c>
    </row>
    <row r="683" spans="1:2" ht="15">
      <c r="A683" s="29">
        <v>0.47361111111111115</v>
      </c>
      <c r="B683">
        <v>11.37</v>
      </c>
    </row>
    <row r="684" spans="1:2" ht="15">
      <c r="A684" s="29">
        <v>0.47430555555555554</v>
      </c>
      <c r="B684">
        <v>11.38</v>
      </c>
    </row>
    <row r="685" spans="1:2" ht="15">
      <c r="A685" s="29">
        <v>0.47500000000000003</v>
      </c>
      <c r="B685">
        <v>11.4</v>
      </c>
    </row>
    <row r="686" spans="1:2" ht="15">
      <c r="A686" s="29">
        <v>0.4756944444444444</v>
      </c>
      <c r="B686">
        <v>11.42</v>
      </c>
    </row>
    <row r="687" spans="1:2" ht="15">
      <c r="A687" s="29">
        <v>0.4763888888888889</v>
      </c>
      <c r="B687">
        <v>11.43</v>
      </c>
    </row>
    <row r="688" spans="1:2" ht="15">
      <c r="A688" s="29">
        <v>0.4770833333333333</v>
      </c>
      <c r="B688">
        <v>11.45</v>
      </c>
    </row>
    <row r="689" spans="1:2" ht="15">
      <c r="A689" s="29">
        <v>0.4777777777777778</v>
      </c>
      <c r="B689">
        <v>11.47</v>
      </c>
    </row>
    <row r="690" spans="1:2" ht="15">
      <c r="A690" s="29">
        <v>0.4784722222222222</v>
      </c>
      <c r="B690">
        <v>11.48</v>
      </c>
    </row>
    <row r="691" spans="1:2" ht="15">
      <c r="A691" s="29">
        <v>0.4791666666666667</v>
      </c>
      <c r="B691">
        <v>11.5</v>
      </c>
    </row>
    <row r="692" spans="1:2" ht="15">
      <c r="A692" s="29">
        <v>0.4798611111111111</v>
      </c>
      <c r="B692">
        <v>11.52</v>
      </c>
    </row>
    <row r="693" spans="1:2" ht="15">
      <c r="A693" s="29">
        <v>0.48055555555555557</v>
      </c>
      <c r="B693">
        <v>11.53</v>
      </c>
    </row>
    <row r="694" spans="1:2" ht="15">
      <c r="A694" s="29">
        <v>0.48125</v>
      </c>
      <c r="B694">
        <v>11.55</v>
      </c>
    </row>
    <row r="695" spans="1:2" ht="15">
      <c r="A695" s="29">
        <v>0.48194444444444445</v>
      </c>
      <c r="B695">
        <v>11.57</v>
      </c>
    </row>
    <row r="696" spans="1:2" ht="15">
      <c r="A696" s="29">
        <v>0.4826388888888889</v>
      </c>
      <c r="B696">
        <v>11.58</v>
      </c>
    </row>
    <row r="697" spans="1:2" ht="15">
      <c r="A697" s="29">
        <v>0.48333333333333334</v>
      </c>
      <c r="B697">
        <v>11.6</v>
      </c>
    </row>
    <row r="698" spans="1:2" ht="15">
      <c r="A698" s="29">
        <v>0.4840277777777778</v>
      </c>
      <c r="B698">
        <v>11.62</v>
      </c>
    </row>
    <row r="699" spans="1:2" ht="15">
      <c r="A699" s="29">
        <v>0.4847222222222222</v>
      </c>
      <c r="B699">
        <v>11.63</v>
      </c>
    </row>
    <row r="700" spans="1:2" ht="15">
      <c r="A700" s="29">
        <v>0.48541666666666666</v>
      </c>
      <c r="B700">
        <v>11.65</v>
      </c>
    </row>
    <row r="701" spans="1:2" ht="15">
      <c r="A701" s="29">
        <v>0.4861111111111111</v>
      </c>
      <c r="B701">
        <v>11.67</v>
      </c>
    </row>
    <row r="702" spans="1:2" ht="15">
      <c r="A702" s="29">
        <v>0.48680555555555555</v>
      </c>
      <c r="B702">
        <v>11.68</v>
      </c>
    </row>
    <row r="703" spans="1:2" ht="15">
      <c r="A703" s="29">
        <v>0.4875</v>
      </c>
      <c r="B703">
        <v>11.7</v>
      </c>
    </row>
    <row r="704" spans="1:2" ht="15">
      <c r="A704" s="29">
        <v>0.48819444444444443</v>
      </c>
      <c r="B704">
        <v>11.72</v>
      </c>
    </row>
    <row r="705" spans="1:2" ht="15">
      <c r="A705" s="29">
        <v>0.4888888888888889</v>
      </c>
      <c r="B705">
        <v>11.73</v>
      </c>
    </row>
    <row r="706" spans="1:2" ht="15">
      <c r="A706" s="29">
        <v>0.4895833333333333</v>
      </c>
      <c r="B706">
        <v>11.75</v>
      </c>
    </row>
    <row r="707" spans="1:2" ht="15">
      <c r="A707" s="29">
        <v>0.4902777777777778</v>
      </c>
      <c r="B707">
        <v>11.77</v>
      </c>
    </row>
    <row r="708" spans="1:2" ht="15">
      <c r="A708" s="29">
        <v>0.4909722222222222</v>
      </c>
      <c r="B708">
        <v>11.78</v>
      </c>
    </row>
    <row r="709" spans="1:2" ht="15">
      <c r="A709" s="29">
        <v>0.4916666666666667</v>
      </c>
      <c r="B709">
        <v>11.8</v>
      </c>
    </row>
    <row r="710" spans="1:2" ht="15">
      <c r="A710" s="29">
        <v>0.4923611111111111</v>
      </c>
      <c r="B710">
        <v>11.82</v>
      </c>
    </row>
    <row r="711" spans="1:2" ht="15">
      <c r="A711" s="29">
        <v>0.4930555555555556</v>
      </c>
      <c r="B711">
        <v>11.83</v>
      </c>
    </row>
    <row r="712" spans="1:2" ht="15">
      <c r="A712" s="29">
        <v>0.49374999999999997</v>
      </c>
      <c r="B712">
        <v>11.85</v>
      </c>
    </row>
    <row r="713" spans="1:2" ht="15">
      <c r="A713" s="29">
        <v>0.49444444444444446</v>
      </c>
      <c r="B713">
        <v>11.87</v>
      </c>
    </row>
    <row r="714" spans="1:2" ht="15">
      <c r="A714" s="29">
        <v>0.49513888888888885</v>
      </c>
      <c r="B714">
        <v>11.88</v>
      </c>
    </row>
    <row r="715" spans="1:2" ht="15">
      <c r="A715" s="29">
        <v>0.49583333333333335</v>
      </c>
      <c r="B715">
        <v>11.9</v>
      </c>
    </row>
    <row r="716" spans="1:2" ht="15">
      <c r="A716" s="29">
        <v>0.49652777777777773</v>
      </c>
      <c r="B716">
        <v>11.92</v>
      </c>
    </row>
    <row r="717" spans="1:2" ht="15">
      <c r="A717" s="29">
        <v>0.49722222222222223</v>
      </c>
      <c r="B717">
        <v>11.93</v>
      </c>
    </row>
    <row r="718" spans="1:2" ht="15">
      <c r="A718" s="29">
        <v>0.4979166666666666</v>
      </c>
      <c r="B718">
        <v>11.95</v>
      </c>
    </row>
    <row r="719" spans="1:2" ht="15">
      <c r="A719" s="29">
        <v>0.4986111111111111</v>
      </c>
      <c r="B719">
        <v>11.97</v>
      </c>
    </row>
    <row r="720" spans="1:2" ht="15">
      <c r="A720" s="29">
        <v>0.4993055555555555</v>
      </c>
      <c r="B720">
        <v>11.98</v>
      </c>
    </row>
    <row r="721" spans="1:2" ht="15">
      <c r="A721" s="29">
        <v>0.5</v>
      </c>
      <c r="B721">
        <v>12</v>
      </c>
    </row>
    <row r="722" spans="1:2" ht="15">
      <c r="A722" s="29">
        <v>0.5006944444444444</v>
      </c>
      <c r="B722">
        <v>12.02</v>
      </c>
    </row>
    <row r="723" spans="1:2" ht="15">
      <c r="A723" s="29">
        <v>0.5013888888888889</v>
      </c>
      <c r="B723">
        <v>12.03</v>
      </c>
    </row>
    <row r="724" spans="1:2" ht="15">
      <c r="A724" s="29">
        <v>0.5020833333333333</v>
      </c>
      <c r="B724">
        <v>12.05</v>
      </c>
    </row>
    <row r="725" spans="1:2" ht="15">
      <c r="A725" s="29">
        <v>0.5027777777777778</v>
      </c>
      <c r="B725">
        <v>12.07</v>
      </c>
    </row>
    <row r="726" spans="1:2" ht="15">
      <c r="A726" s="29">
        <v>0.5034722222222222</v>
      </c>
      <c r="B726">
        <v>12.08</v>
      </c>
    </row>
    <row r="727" spans="1:2" ht="15">
      <c r="A727" s="29">
        <v>0.5041666666666667</v>
      </c>
      <c r="B727">
        <v>12.1</v>
      </c>
    </row>
    <row r="728" spans="1:2" ht="15">
      <c r="A728" s="29">
        <v>0.5048611111111111</v>
      </c>
      <c r="B728">
        <v>12.12</v>
      </c>
    </row>
    <row r="729" spans="1:2" ht="15">
      <c r="A729" s="29">
        <v>0.5055555555555555</v>
      </c>
      <c r="B729">
        <v>12.13</v>
      </c>
    </row>
    <row r="730" spans="1:2" ht="15">
      <c r="A730" s="29">
        <v>0.50625</v>
      </c>
      <c r="B730">
        <v>12.15</v>
      </c>
    </row>
    <row r="731" spans="1:2" ht="15">
      <c r="A731" s="29">
        <v>0.5069444444444444</v>
      </c>
      <c r="B731">
        <v>12.17</v>
      </c>
    </row>
    <row r="732" spans="1:2" ht="15">
      <c r="A732" s="29">
        <v>0.5076388888888889</v>
      </c>
      <c r="B732">
        <v>12.18</v>
      </c>
    </row>
    <row r="733" spans="1:2" ht="15">
      <c r="A733" s="29">
        <v>0.5083333333333333</v>
      </c>
      <c r="B733">
        <v>12.2</v>
      </c>
    </row>
    <row r="734" spans="1:2" ht="15">
      <c r="A734" s="29">
        <v>0.5090277777777777</v>
      </c>
      <c r="B734">
        <v>12.22</v>
      </c>
    </row>
    <row r="735" spans="1:2" ht="15">
      <c r="A735" s="29">
        <v>0.5097222222222222</v>
      </c>
      <c r="B735">
        <v>12.23</v>
      </c>
    </row>
    <row r="736" spans="1:2" ht="15">
      <c r="A736" s="29">
        <v>0.5104166666666666</v>
      </c>
      <c r="B736">
        <v>12.25</v>
      </c>
    </row>
    <row r="737" spans="1:2" ht="15">
      <c r="A737" s="29">
        <v>0.5111111111111112</v>
      </c>
      <c r="B737">
        <v>12.27</v>
      </c>
    </row>
    <row r="738" spans="1:2" ht="15">
      <c r="A738" s="29">
        <v>0.5118055555555555</v>
      </c>
      <c r="B738">
        <v>12.28</v>
      </c>
    </row>
    <row r="739" spans="1:2" ht="15">
      <c r="A739" s="29">
        <v>0.5125000000000001</v>
      </c>
      <c r="B739">
        <v>12.3</v>
      </c>
    </row>
    <row r="740" spans="1:2" ht="15">
      <c r="A740" s="29">
        <v>0.5131944444444444</v>
      </c>
      <c r="B740">
        <v>12.32</v>
      </c>
    </row>
    <row r="741" spans="1:2" ht="15">
      <c r="A741" s="29">
        <v>0.513888888888889</v>
      </c>
      <c r="B741">
        <v>12.33</v>
      </c>
    </row>
    <row r="742" spans="1:2" ht="15">
      <c r="A742" s="29">
        <v>0.5145833333333333</v>
      </c>
      <c r="B742">
        <v>12.35</v>
      </c>
    </row>
    <row r="743" spans="1:2" ht="15">
      <c r="A743" s="29">
        <v>0.5152777777777778</v>
      </c>
      <c r="B743">
        <v>12.37</v>
      </c>
    </row>
    <row r="744" spans="1:2" ht="15">
      <c r="A744" s="29">
        <v>0.5159722222222222</v>
      </c>
      <c r="B744">
        <v>12.38</v>
      </c>
    </row>
    <row r="745" spans="1:2" ht="15">
      <c r="A745" s="29">
        <v>0.5166666666666667</v>
      </c>
      <c r="B745">
        <v>12.4</v>
      </c>
    </row>
    <row r="746" spans="1:2" ht="15">
      <c r="A746" s="29">
        <v>0.517361111111111</v>
      </c>
      <c r="B746">
        <v>12.42</v>
      </c>
    </row>
    <row r="747" spans="1:2" ht="15">
      <c r="A747" s="29">
        <v>0.5180555555555556</v>
      </c>
      <c r="B747">
        <v>12.43</v>
      </c>
    </row>
    <row r="748" spans="1:2" ht="15">
      <c r="A748" s="29">
        <v>0.5187499999999999</v>
      </c>
      <c r="B748">
        <v>12.45</v>
      </c>
    </row>
    <row r="749" spans="1:2" ht="15">
      <c r="A749" s="29">
        <v>0.5194444444444445</v>
      </c>
      <c r="B749">
        <v>12.47</v>
      </c>
    </row>
    <row r="750" spans="1:2" ht="15">
      <c r="A750" s="29">
        <v>0.5201388888888888</v>
      </c>
      <c r="B750">
        <v>12.48</v>
      </c>
    </row>
    <row r="751" spans="1:2" ht="15">
      <c r="A751" s="29">
        <v>0.5208333333333334</v>
      </c>
      <c r="B751">
        <v>12.5</v>
      </c>
    </row>
    <row r="752" spans="1:2" ht="15">
      <c r="A752" s="29">
        <v>0.5215277777777778</v>
      </c>
      <c r="B752">
        <v>12.52</v>
      </c>
    </row>
    <row r="753" spans="1:2" ht="15">
      <c r="A753" s="29">
        <v>0.5222222222222223</v>
      </c>
      <c r="B753">
        <v>12.53</v>
      </c>
    </row>
    <row r="754" spans="1:2" ht="15">
      <c r="A754" s="29">
        <v>0.5229166666666667</v>
      </c>
      <c r="B754">
        <v>12.55</v>
      </c>
    </row>
    <row r="755" spans="1:2" ht="15">
      <c r="A755" s="29">
        <v>0.5236111111111111</v>
      </c>
      <c r="B755">
        <v>12.57</v>
      </c>
    </row>
    <row r="756" spans="1:2" ht="15">
      <c r="A756" s="29">
        <v>0.5243055555555556</v>
      </c>
      <c r="B756">
        <v>12.58</v>
      </c>
    </row>
    <row r="757" spans="1:2" ht="15">
      <c r="A757" s="29">
        <v>0.525</v>
      </c>
      <c r="B757">
        <v>12.6</v>
      </c>
    </row>
    <row r="758" spans="1:2" ht="15">
      <c r="A758" s="29">
        <v>0.5256944444444445</v>
      </c>
      <c r="B758">
        <v>12.62</v>
      </c>
    </row>
    <row r="759" spans="1:2" ht="15">
      <c r="A759" s="29">
        <v>0.5263888888888889</v>
      </c>
      <c r="B759">
        <v>12.63</v>
      </c>
    </row>
    <row r="760" spans="1:2" ht="15">
      <c r="A760" s="29">
        <v>0.5270833333333333</v>
      </c>
      <c r="B760">
        <v>12.65</v>
      </c>
    </row>
    <row r="761" spans="1:2" ht="15">
      <c r="A761" s="29">
        <v>0.5277777777777778</v>
      </c>
      <c r="B761">
        <v>12.67</v>
      </c>
    </row>
    <row r="762" spans="1:2" ht="15">
      <c r="A762" s="29">
        <v>0.5284722222222222</v>
      </c>
      <c r="B762">
        <v>12.68</v>
      </c>
    </row>
    <row r="763" spans="1:2" ht="15">
      <c r="A763" s="29">
        <v>0.5291666666666667</v>
      </c>
      <c r="B763">
        <v>12.7</v>
      </c>
    </row>
    <row r="764" spans="1:2" ht="15">
      <c r="A764" s="29">
        <v>0.5298611111111111</v>
      </c>
      <c r="B764">
        <v>12.72</v>
      </c>
    </row>
    <row r="765" spans="1:2" ht="15">
      <c r="A765" s="29">
        <v>0.5305555555555556</v>
      </c>
      <c r="B765">
        <v>12.73</v>
      </c>
    </row>
    <row r="766" spans="1:2" ht="15">
      <c r="A766" s="29">
        <v>0.53125</v>
      </c>
      <c r="B766">
        <v>12.75</v>
      </c>
    </row>
    <row r="767" spans="1:2" ht="15">
      <c r="A767" s="29">
        <v>0.5319444444444444</v>
      </c>
      <c r="B767">
        <v>12.77</v>
      </c>
    </row>
    <row r="768" spans="1:2" ht="15">
      <c r="A768" s="29">
        <v>0.5326388888888889</v>
      </c>
      <c r="B768">
        <v>12.78</v>
      </c>
    </row>
    <row r="769" spans="1:2" ht="15">
      <c r="A769" s="29">
        <v>0.5333333333333333</v>
      </c>
      <c r="B769">
        <v>12.8</v>
      </c>
    </row>
    <row r="770" spans="1:2" ht="15">
      <c r="A770" s="29">
        <v>0.5340277777777778</v>
      </c>
      <c r="B770">
        <v>12.82</v>
      </c>
    </row>
    <row r="771" spans="1:2" ht="15">
      <c r="A771" s="29">
        <v>0.5347222222222222</v>
      </c>
      <c r="B771">
        <v>12.83</v>
      </c>
    </row>
    <row r="772" spans="1:2" ht="15">
      <c r="A772" s="29">
        <v>0.5354166666666667</v>
      </c>
      <c r="B772">
        <v>12.85</v>
      </c>
    </row>
    <row r="773" spans="1:2" ht="15">
      <c r="A773" s="29">
        <v>0.5361111111111111</v>
      </c>
      <c r="B773">
        <v>12.87</v>
      </c>
    </row>
    <row r="774" spans="1:2" ht="15">
      <c r="A774" s="29">
        <v>0.5368055555555555</v>
      </c>
      <c r="B774">
        <v>12.88</v>
      </c>
    </row>
    <row r="775" spans="1:2" ht="15">
      <c r="A775" s="29">
        <v>0.5375</v>
      </c>
      <c r="B775">
        <v>12.9</v>
      </c>
    </row>
    <row r="776" spans="1:2" ht="15">
      <c r="A776" s="29">
        <v>0.5381944444444444</v>
      </c>
      <c r="B776">
        <v>12.92</v>
      </c>
    </row>
    <row r="777" spans="1:2" ht="15">
      <c r="A777" s="29">
        <v>0.5388888888888889</v>
      </c>
      <c r="B777">
        <v>12.93</v>
      </c>
    </row>
    <row r="778" spans="1:2" ht="15">
      <c r="A778" s="29">
        <v>0.5395833333333333</v>
      </c>
      <c r="B778">
        <v>12.95</v>
      </c>
    </row>
    <row r="779" spans="1:2" ht="15">
      <c r="A779" s="29">
        <v>0.5402777777777777</v>
      </c>
      <c r="B779">
        <v>12.97</v>
      </c>
    </row>
    <row r="780" spans="1:2" ht="15">
      <c r="A780" s="29">
        <v>0.5409722222222222</v>
      </c>
      <c r="B780">
        <v>12.98</v>
      </c>
    </row>
    <row r="781" spans="1:2" ht="15">
      <c r="A781" s="29">
        <v>0.5416666666666666</v>
      </c>
      <c r="B781">
        <v>13</v>
      </c>
    </row>
    <row r="782" spans="1:2" ht="15">
      <c r="A782" s="29">
        <v>0.5423611111111112</v>
      </c>
      <c r="B782">
        <v>13.02</v>
      </c>
    </row>
    <row r="783" spans="1:2" ht="15">
      <c r="A783" s="29">
        <v>0.5430555555555555</v>
      </c>
      <c r="B783">
        <v>13.03</v>
      </c>
    </row>
    <row r="784" spans="1:2" ht="15">
      <c r="A784" s="29">
        <v>0.5437500000000001</v>
      </c>
      <c r="B784">
        <v>13.05</v>
      </c>
    </row>
    <row r="785" spans="1:2" ht="15">
      <c r="A785" s="29">
        <v>0.5444444444444444</v>
      </c>
      <c r="B785">
        <v>13.07</v>
      </c>
    </row>
    <row r="786" spans="1:2" ht="15">
      <c r="A786" s="29">
        <v>0.545138888888889</v>
      </c>
      <c r="B786">
        <v>13.08</v>
      </c>
    </row>
    <row r="787" spans="1:2" ht="15">
      <c r="A787" s="29">
        <v>0.5458333333333333</v>
      </c>
      <c r="B787">
        <v>13.1</v>
      </c>
    </row>
    <row r="788" spans="1:2" ht="15">
      <c r="A788" s="29">
        <v>0.5465277777777778</v>
      </c>
      <c r="B788">
        <v>13.12</v>
      </c>
    </row>
    <row r="789" spans="1:2" ht="15">
      <c r="A789" s="29">
        <v>0.5472222222222222</v>
      </c>
      <c r="B789">
        <v>13.13</v>
      </c>
    </row>
    <row r="790" spans="1:2" ht="15">
      <c r="A790" s="29">
        <v>0.5479166666666667</v>
      </c>
      <c r="B790">
        <v>13.15</v>
      </c>
    </row>
    <row r="791" spans="1:2" ht="15">
      <c r="A791" s="29">
        <v>0.548611111111111</v>
      </c>
      <c r="B791">
        <v>13.17</v>
      </c>
    </row>
    <row r="792" spans="1:2" ht="15">
      <c r="A792" s="29">
        <v>0.5493055555555556</v>
      </c>
      <c r="B792">
        <v>13.18</v>
      </c>
    </row>
    <row r="793" spans="1:2" ht="15">
      <c r="A793" s="29">
        <v>0.5499999999999999</v>
      </c>
      <c r="B793">
        <v>13.2</v>
      </c>
    </row>
    <row r="794" spans="1:2" ht="15">
      <c r="A794" s="29">
        <v>0.5506944444444445</v>
      </c>
      <c r="B794">
        <v>13.22</v>
      </c>
    </row>
    <row r="795" spans="1:2" ht="15">
      <c r="A795" s="29">
        <v>0.5513888888888888</v>
      </c>
      <c r="B795">
        <v>13.23</v>
      </c>
    </row>
    <row r="796" spans="1:2" ht="15">
      <c r="A796" s="29">
        <v>0.5520833333333334</v>
      </c>
      <c r="B796">
        <v>13.25</v>
      </c>
    </row>
    <row r="797" spans="1:2" ht="15">
      <c r="A797" s="29">
        <v>0.5527777777777778</v>
      </c>
      <c r="B797">
        <v>13.27</v>
      </c>
    </row>
    <row r="798" spans="1:2" ht="15">
      <c r="A798" s="29">
        <v>0.5534722222222223</v>
      </c>
      <c r="B798">
        <v>13.28</v>
      </c>
    </row>
    <row r="799" spans="1:2" ht="15">
      <c r="A799" s="29">
        <v>0.5541666666666667</v>
      </c>
      <c r="B799">
        <v>13.3</v>
      </c>
    </row>
    <row r="800" spans="1:2" ht="15">
      <c r="A800" s="29">
        <v>0.5548611111111111</v>
      </c>
      <c r="B800">
        <v>13.32</v>
      </c>
    </row>
    <row r="801" spans="1:2" ht="15">
      <c r="A801" s="29">
        <v>0.5555555555555556</v>
      </c>
      <c r="B801">
        <v>13.33</v>
      </c>
    </row>
    <row r="802" spans="1:2" ht="15">
      <c r="A802" s="29">
        <v>0.55625</v>
      </c>
      <c r="B802">
        <v>13.35</v>
      </c>
    </row>
    <row r="803" spans="1:2" ht="15">
      <c r="A803" s="29">
        <v>0.5569444444444445</v>
      </c>
      <c r="B803">
        <v>13.37</v>
      </c>
    </row>
    <row r="804" spans="1:2" ht="15">
      <c r="A804" s="29">
        <v>0.5576388888888889</v>
      </c>
      <c r="B804">
        <v>13.38</v>
      </c>
    </row>
    <row r="805" spans="1:2" ht="15">
      <c r="A805" s="29">
        <v>0.5583333333333333</v>
      </c>
      <c r="B805">
        <v>13.4</v>
      </c>
    </row>
    <row r="806" spans="1:2" ht="15">
      <c r="A806" s="29">
        <v>0.5590277777777778</v>
      </c>
      <c r="B806">
        <v>13.42</v>
      </c>
    </row>
    <row r="807" spans="1:2" ht="15">
      <c r="A807" s="29">
        <v>0.5597222222222222</v>
      </c>
      <c r="B807">
        <v>13.43</v>
      </c>
    </row>
    <row r="808" spans="1:2" ht="15">
      <c r="A808" s="29">
        <v>0.5604166666666667</v>
      </c>
      <c r="B808">
        <v>13.45</v>
      </c>
    </row>
    <row r="809" spans="1:2" ht="15">
      <c r="A809" s="29">
        <v>0.5611111111111111</v>
      </c>
      <c r="B809">
        <v>13.47</v>
      </c>
    </row>
    <row r="810" spans="1:2" ht="15">
      <c r="A810" s="29">
        <v>0.5618055555555556</v>
      </c>
      <c r="B810">
        <v>13.48</v>
      </c>
    </row>
    <row r="811" spans="1:2" ht="15">
      <c r="A811" s="29">
        <v>0.5625</v>
      </c>
      <c r="B811">
        <v>13.5</v>
      </c>
    </row>
    <row r="812" spans="1:2" ht="15">
      <c r="A812" s="29">
        <v>0.5631944444444444</v>
      </c>
      <c r="B812">
        <v>13.52</v>
      </c>
    </row>
    <row r="813" spans="1:2" ht="15">
      <c r="A813" s="29">
        <v>0.5638888888888889</v>
      </c>
      <c r="B813">
        <v>13.53</v>
      </c>
    </row>
    <row r="814" spans="1:2" ht="15">
      <c r="A814" s="29">
        <v>0.5645833333333333</v>
      </c>
      <c r="B814">
        <v>13.55</v>
      </c>
    </row>
    <row r="815" spans="1:2" ht="15">
      <c r="A815" s="29">
        <v>0.5652777777777778</v>
      </c>
      <c r="B815">
        <v>13.57</v>
      </c>
    </row>
    <row r="816" spans="1:2" ht="15">
      <c r="A816" s="29">
        <v>0.5659722222222222</v>
      </c>
      <c r="B816">
        <v>13.58</v>
      </c>
    </row>
    <row r="817" spans="1:2" ht="15">
      <c r="A817" s="29">
        <v>0.5666666666666667</v>
      </c>
      <c r="B817">
        <v>13.6</v>
      </c>
    </row>
    <row r="818" spans="1:2" ht="15">
      <c r="A818" s="29">
        <v>0.5673611111111111</v>
      </c>
      <c r="B818">
        <v>13.62</v>
      </c>
    </row>
    <row r="819" spans="1:2" ht="15">
      <c r="A819" s="29">
        <v>0.5680555555555555</v>
      </c>
      <c r="B819">
        <v>13.63</v>
      </c>
    </row>
    <row r="820" spans="1:2" ht="15">
      <c r="A820" s="29">
        <v>0.56875</v>
      </c>
      <c r="B820">
        <v>13.65</v>
      </c>
    </row>
    <row r="821" spans="1:2" ht="15">
      <c r="A821" s="29">
        <v>0.5694444444444444</v>
      </c>
      <c r="B821">
        <v>13.67</v>
      </c>
    </row>
    <row r="822" spans="1:2" ht="15">
      <c r="A822" s="29">
        <v>0.5701388888888889</v>
      </c>
      <c r="B822">
        <v>13.68</v>
      </c>
    </row>
    <row r="823" spans="1:2" ht="15">
      <c r="A823" s="29">
        <v>0.5708333333333333</v>
      </c>
      <c r="B823">
        <v>13.7</v>
      </c>
    </row>
    <row r="824" spans="1:2" ht="15">
      <c r="A824" s="29">
        <v>0.5715277777777777</v>
      </c>
      <c r="B824">
        <v>13.72</v>
      </c>
    </row>
    <row r="825" spans="1:2" ht="15">
      <c r="A825" s="29">
        <v>0.5722222222222222</v>
      </c>
      <c r="B825">
        <v>13.73</v>
      </c>
    </row>
    <row r="826" spans="1:2" ht="15">
      <c r="A826" s="29">
        <v>0.5729166666666666</v>
      </c>
      <c r="B826">
        <v>13.75</v>
      </c>
    </row>
    <row r="827" spans="1:2" ht="15">
      <c r="A827" s="29">
        <v>0.5736111111111112</v>
      </c>
      <c r="B827">
        <v>13.77</v>
      </c>
    </row>
    <row r="828" spans="1:2" ht="15">
      <c r="A828" s="29">
        <v>0.5743055555555555</v>
      </c>
      <c r="B828">
        <v>13.78</v>
      </c>
    </row>
    <row r="829" spans="1:2" ht="15">
      <c r="A829" s="29">
        <v>0.5750000000000001</v>
      </c>
      <c r="B829">
        <v>13.8</v>
      </c>
    </row>
    <row r="830" spans="1:2" ht="15">
      <c r="A830" s="29">
        <v>0.5756944444444444</v>
      </c>
      <c r="B830">
        <v>13.82</v>
      </c>
    </row>
    <row r="831" spans="1:2" ht="15">
      <c r="A831" s="29">
        <v>0.576388888888889</v>
      </c>
      <c r="B831">
        <v>13.83</v>
      </c>
    </row>
    <row r="832" spans="1:2" ht="15">
      <c r="A832" s="29">
        <v>0.5770833333333333</v>
      </c>
      <c r="B832">
        <v>13.85</v>
      </c>
    </row>
    <row r="833" spans="1:2" ht="15">
      <c r="A833" s="29">
        <v>0.5777777777777778</v>
      </c>
      <c r="B833">
        <v>13.87</v>
      </c>
    </row>
    <row r="834" spans="1:2" ht="15">
      <c r="A834" s="29">
        <v>0.5784722222222222</v>
      </c>
      <c r="B834">
        <v>13.88</v>
      </c>
    </row>
    <row r="835" spans="1:2" ht="15">
      <c r="A835" s="29">
        <v>0.5791666666666667</v>
      </c>
      <c r="B835">
        <v>13.9</v>
      </c>
    </row>
    <row r="836" spans="1:2" ht="15">
      <c r="A836" s="29">
        <v>0.579861111111111</v>
      </c>
      <c r="B836">
        <v>13.92</v>
      </c>
    </row>
    <row r="837" spans="1:2" ht="15">
      <c r="A837" s="29">
        <v>0.5805555555555556</v>
      </c>
      <c r="B837">
        <v>13.93</v>
      </c>
    </row>
    <row r="838" spans="1:2" ht="15">
      <c r="A838" s="29">
        <v>0.5812499999999999</v>
      </c>
      <c r="B838">
        <v>13.95</v>
      </c>
    </row>
    <row r="839" spans="1:2" ht="15">
      <c r="A839" s="29">
        <v>0.5819444444444445</v>
      </c>
      <c r="B839">
        <v>13.97</v>
      </c>
    </row>
    <row r="840" spans="1:2" ht="15">
      <c r="A840" s="29">
        <v>0.5826388888888888</v>
      </c>
      <c r="B840">
        <v>13.98</v>
      </c>
    </row>
    <row r="841" spans="1:2" ht="15">
      <c r="A841" s="29">
        <v>0.5833333333333334</v>
      </c>
      <c r="B841">
        <v>14</v>
      </c>
    </row>
    <row r="842" spans="1:2" ht="15">
      <c r="A842" s="29">
        <v>0.5840277777777778</v>
      </c>
      <c r="B842">
        <v>14.02</v>
      </c>
    </row>
    <row r="843" spans="1:2" ht="15">
      <c r="A843" s="29">
        <v>0.5847222222222223</v>
      </c>
      <c r="B843">
        <v>14.03</v>
      </c>
    </row>
    <row r="844" spans="1:2" ht="15">
      <c r="A844" s="29">
        <v>0.5854166666666667</v>
      </c>
      <c r="B844">
        <v>14.05</v>
      </c>
    </row>
    <row r="845" spans="1:2" ht="15">
      <c r="A845" s="29">
        <v>0.5861111111111111</v>
      </c>
      <c r="B845">
        <v>14.07</v>
      </c>
    </row>
    <row r="846" spans="1:2" ht="15">
      <c r="A846" s="29">
        <v>0.5868055555555556</v>
      </c>
      <c r="B846">
        <v>14.08</v>
      </c>
    </row>
    <row r="847" spans="1:2" ht="15">
      <c r="A847" s="29">
        <v>0.5875</v>
      </c>
      <c r="B847">
        <v>14.1</v>
      </c>
    </row>
    <row r="848" spans="1:2" ht="15">
      <c r="A848" s="29">
        <v>0.5881944444444445</v>
      </c>
      <c r="B848">
        <v>14.12</v>
      </c>
    </row>
    <row r="849" spans="1:2" ht="15">
      <c r="A849" s="29">
        <v>0.5888888888888889</v>
      </c>
      <c r="B849">
        <v>14.13</v>
      </c>
    </row>
    <row r="850" spans="1:2" ht="15">
      <c r="A850" s="29">
        <v>0.5895833333333333</v>
      </c>
      <c r="B850">
        <v>14.15</v>
      </c>
    </row>
    <row r="851" spans="1:2" ht="15">
      <c r="A851" s="29">
        <v>0.5902777777777778</v>
      </c>
      <c r="B851">
        <v>14.17</v>
      </c>
    </row>
    <row r="852" spans="1:2" ht="15">
      <c r="A852" s="29">
        <v>0.5909722222222222</v>
      </c>
      <c r="B852">
        <v>14.18</v>
      </c>
    </row>
    <row r="853" spans="1:2" ht="15">
      <c r="A853" s="29">
        <v>0.5916666666666667</v>
      </c>
      <c r="B853">
        <v>14.2</v>
      </c>
    </row>
    <row r="854" spans="1:2" ht="15">
      <c r="A854" s="29">
        <v>0.5923611111111111</v>
      </c>
      <c r="B854">
        <v>14.22</v>
      </c>
    </row>
    <row r="855" spans="1:2" ht="15">
      <c r="A855" s="29">
        <v>0.5930555555555556</v>
      </c>
      <c r="B855">
        <v>14.23</v>
      </c>
    </row>
    <row r="856" spans="1:2" ht="15">
      <c r="A856" s="29">
        <v>0.59375</v>
      </c>
      <c r="B856">
        <v>14.25</v>
      </c>
    </row>
    <row r="857" spans="1:2" ht="15">
      <c r="A857" s="29">
        <v>0.5944444444444444</v>
      </c>
      <c r="B857">
        <v>14.27</v>
      </c>
    </row>
    <row r="858" spans="1:2" ht="15">
      <c r="A858" s="29">
        <v>0.5951388888888889</v>
      </c>
      <c r="B858">
        <v>14.28</v>
      </c>
    </row>
    <row r="859" spans="1:2" ht="15">
      <c r="A859" s="29">
        <v>0.5958333333333333</v>
      </c>
      <c r="B859">
        <v>14.3</v>
      </c>
    </row>
    <row r="860" spans="1:2" ht="15">
      <c r="A860" s="29">
        <v>0.5965277777777778</v>
      </c>
      <c r="B860">
        <v>14.32</v>
      </c>
    </row>
    <row r="861" spans="1:2" ht="15">
      <c r="A861" s="29">
        <v>0.5972222222222222</v>
      </c>
      <c r="B861">
        <v>14.33</v>
      </c>
    </row>
    <row r="862" spans="1:2" ht="15">
      <c r="A862" s="29">
        <v>0.5979166666666667</v>
      </c>
      <c r="B862">
        <v>14.35</v>
      </c>
    </row>
    <row r="863" spans="1:2" ht="15">
      <c r="A863" s="29">
        <v>0.5986111111111111</v>
      </c>
      <c r="B863">
        <v>14.37</v>
      </c>
    </row>
    <row r="864" spans="1:2" ht="15">
      <c r="A864" s="29">
        <v>0.5993055555555555</v>
      </c>
      <c r="B864">
        <v>14.38</v>
      </c>
    </row>
    <row r="865" spans="1:2" ht="15">
      <c r="A865" s="29">
        <v>0.6</v>
      </c>
      <c r="B865">
        <v>14.4</v>
      </c>
    </row>
    <row r="866" spans="1:2" ht="15">
      <c r="A866" s="29">
        <v>0.6006944444444444</v>
      </c>
      <c r="B866">
        <v>14.42</v>
      </c>
    </row>
    <row r="867" spans="1:2" ht="15">
      <c r="A867" s="29">
        <v>0.6013888888888889</v>
      </c>
      <c r="B867">
        <v>14.43</v>
      </c>
    </row>
    <row r="868" spans="1:2" ht="15">
      <c r="A868" s="29">
        <v>0.6020833333333333</v>
      </c>
      <c r="B868">
        <v>14.45</v>
      </c>
    </row>
    <row r="869" spans="1:2" ht="15">
      <c r="A869" s="29">
        <v>0.6027777777777777</v>
      </c>
      <c r="B869">
        <v>14.47</v>
      </c>
    </row>
    <row r="870" spans="1:2" ht="15">
      <c r="A870" s="29">
        <v>0.6034722222222222</v>
      </c>
      <c r="B870">
        <v>14.48</v>
      </c>
    </row>
    <row r="871" spans="1:2" ht="15">
      <c r="A871" s="29">
        <v>0.6041666666666666</v>
      </c>
      <c r="B871">
        <v>14.5</v>
      </c>
    </row>
    <row r="872" spans="1:2" ht="15">
      <c r="A872" s="29">
        <v>0.6048611111111112</v>
      </c>
      <c r="B872">
        <v>14.52</v>
      </c>
    </row>
    <row r="873" spans="1:2" ht="15">
      <c r="A873" s="29">
        <v>0.6055555555555555</v>
      </c>
      <c r="B873">
        <v>14.53</v>
      </c>
    </row>
    <row r="874" spans="1:2" ht="15">
      <c r="A874" s="29">
        <v>0.6062500000000001</v>
      </c>
      <c r="B874">
        <v>14.55</v>
      </c>
    </row>
    <row r="875" spans="1:2" ht="15">
      <c r="A875" s="29">
        <v>0.6069444444444444</v>
      </c>
      <c r="B875">
        <v>14.57</v>
      </c>
    </row>
    <row r="876" spans="1:2" ht="15">
      <c r="A876" s="29">
        <v>0.607638888888889</v>
      </c>
      <c r="B876">
        <v>14.58</v>
      </c>
    </row>
    <row r="877" spans="1:2" ht="15">
      <c r="A877" s="29">
        <v>0.6083333333333333</v>
      </c>
      <c r="B877">
        <v>14.6</v>
      </c>
    </row>
    <row r="878" spans="1:2" ht="15">
      <c r="A878" s="29">
        <v>0.6090277777777778</v>
      </c>
      <c r="B878">
        <v>14.62</v>
      </c>
    </row>
    <row r="879" spans="1:2" ht="15">
      <c r="A879" s="29">
        <v>0.6097222222222222</v>
      </c>
      <c r="B879">
        <v>14.63</v>
      </c>
    </row>
    <row r="880" spans="1:2" ht="15">
      <c r="A880" s="29">
        <v>0.6104166666666667</v>
      </c>
      <c r="B880">
        <v>14.65</v>
      </c>
    </row>
    <row r="881" spans="1:2" ht="15">
      <c r="A881" s="29">
        <v>0.611111111111111</v>
      </c>
      <c r="B881">
        <v>14.67</v>
      </c>
    </row>
    <row r="882" spans="1:2" ht="15">
      <c r="A882" s="29">
        <v>0.6118055555555556</v>
      </c>
      <c r="B882">
        <v>14.68</v>
      </c>
    </row>
    <row r="883" spans="1:2" ht="15">
      <c r="A883" s="29">
        <v>0.6124999999999999</v>
      </c>
      <c r="B883">
        <v>14.7</v>
      </c>
    </row>
    <row r="884" spans="1:2" ht="15">
      <c r="A884" s="29">
        <v>0.6131944444444445</v>
      </c>
      <c r="B884">
        <v>14.72</v>
      </c>
    </row>
    <row r="885" spans="1:2" ht="15">
      <c r="A885" s="29">
        <v>0.6138888888888888</v>
      </c>
      <c r="B885">
        <v>14.73</v>
      </c>
    </row>
    <row r="886" spans="1:2" ht="15">
      <c r="A886" s="29">
        <v>0.6145833333333334</v>
      </c>
      <c r="B886">
        <v>14.75</v>
      </c>
    </row>
    <row r="887" spans="1:2" ht="15">
      <c r="A887" s="29">
        <v>0.6152777777777778</v>
      </c>
      <c r="B887">
        <v>14.77</v>
      </c>
    </row>
    <row r="888" spans="1:2" ht="15">
      <c r="A888" s="29">
        <v>0.6159722222222223</v>
      </c>
      <c r="B888">
        <v>14.78</v>
      </c>
    </row>
    <row r="889" spans="1:2" ht="15">
      <c r="A889" s="29">
        <v>0.6166666666666667</v>
      </c>
      <c r="B889">
        <v>14.8</v>
      </c>
    </row>
    <row r="890" spans="1:2" ht="15">
      <c r="A890" s="29">
        <v>0.6173611111111111</v>
      </c>
      <c r="B890">
        <v>14.82</v>
      </c>
    </row>
    <row r="891" spans="1:2" ht="15">
      <c r="A891" s="29">
        <v>0.6180555555555556</v>
      </c>
      <c r="B891">
        <v>14.83</v>
      </c>
    </row>
    <row r="892" spans="1:2" ht="15">
      <c r="A892" s="29">
        <v>0.61875</v>
      </c>
      <c r="B892">
        <v>14.85</v>
      </c>
    </row>
    <row r="893" spans="1:2" ht="15">
      <c r="A893" s="29">
        <v>0.6194444444444445</v>
      </c>
      <c r="B893">
        <v>14.87</v>
      </c>
    </row>
    <row r="894" spans="1:2" ht="15">
      <c r="A894" s="29">
        <v>0.6201388888888889</v>
      </c>
      <c r="B894">
        <v>14.88</v>
      </c>
    </row>
    <row r="895" spans="1:2" ht="15">
      <c r="A895" s="29">
        <v>0.6208333333333333</v>
      </c>
      <c r="B895">
        <v>14.9</v>
      </c>
    </row>
    <row r="896" spans="1:2" ht="15">
      <c r="A896" s="29">
        <v>0.6215277777777778</v>
      </c>
      <c r="B896">
        <v>14.92</v>
      </c>
    </row>
    <row r="897" spans="1:2" ht="15">
      <c r="A897" s="29">
        <v>0.6222222222222222</v>
      </c>
      <c r="B897">
        <v>14.93</v>
      </c>
    </row>
    <row r="898" spans="1:2" ht="15">
      <c r="A898" s="29">
        <v>0.6229166666666667</v>
      </c>
      <c r="B898">
        <v>14.95</v>
      </c>
    </row>
    <row r="899" spans="1:2" ht="15">
      <c r="A899" s="29">
        <v>0.6236111111111111</v>
      </c>
      <c r="B899">
        <v>14.97</v>
      </c>
    </row>
    <row r="900" spans="1:2" ht="15">
      <c r="A900" s="29">
        <v>0.6243055555555556</v>
      </c>
      <c r="B900">
        <v>14.98</v>
      </c>
    </row>
    <row r="901" spans="1:2" ht="15">
      <c r="A901" s="29">
        <v>0.625</v>
      </c>
      <c r="B901">
        <v>15</v>
      </c>
    </row>
    <row r="902" spans="1:2" ht="15">
      <c r="A902" s="29">
        <v>0.6256944444444444</v>
      </c>
      <c r="B902">
        <v>15.02</v>
      </c>
    </row>
    <row r="903" spans="1:2" ht="15">
      <c r="A903" s="29">
        <v>0.6263888888888889</v>
      </c>
      <c r="B903">
        <v>15.03</v>
      </c>
    </row>
    <row r="904" spans="1:2" ht="15">
      <c r="A904" s="29">
        <v>0.6270833333333333</v>
      </c>
      <c r="B904">
        <v>15.05</v>
      </c>
    </row>
    <row r="905" spans="1:2" ht="15">
      <c r="A905" s="29">
        <v>0.6277777777777778</v>
      </c>
      <c r="B905">
        <v>15.07</v>
      </c>
    </row>
    <row r="906" spans="1:2" ht="15">
      <c r="A906" s="29">
        <v>0.6284722222222222</v>
      </c>
      <c r="B906">
        <v>15.08</v>
      </c>
    </row>
    <row r="907" spans="1:2" ht="15">
      <c r="A907" s="29">
        <v>0.6291666666666667</v>
      </c>
      <c r="B907">
        <v>15.1</v>
      </c>
    </row>
    <row r="908" spans="1:2" ht="15">
      <c r="A908" s="29">
        <v>0.6298611111111111</v>
      </c>
      <c r="B908">
        <v>15.12</v>
      </c>
    </row>
    <row r="909" spans="1:2" ht="15">
      <c r="A909" s="29">
        <v>0.6305555555555555</v>
      </c>
      <c r="B909">
        <v>15.13</v>
      </c>
    </row>
    <row r="910" spans="1:2" ht="15">
      <c r="A910" s="29">
        <v>0.63125</v>
      </c>
      <c r="B910">
        <v>15.15</v>
      </c>
    </row>
    <row r="911" spans="1:2" ht="15">
      <c r="A911" s="29">
        <v>0.6319444444444444</v>
      </c>
      <c r="B911">
        <v>15.17</v>
      </c>
    </row>
    <row r="912" spans="1:2" ht="15">
      <c r="A912" s="29">
        <v>0.6326388888888889</v>
      </c>
      <c r="B912">
        <v>15.18</v>
      </c>
    </row>
    <row r="913" spans="1:2" ht="15">
      <c r="A913" s="29">
        <v>0.6333333333333333</v>
      </c>
      <c r="B913">
        <v>15.2</v>
      </c>
    </row>
    <row r="914" spans="1:2" ht="15">
      <c r="A914" s="29">
        <v>0.6340277777777777</v>
      </c>
      <c r="B914">
        <v>15.22</v>
      </c>
    </row>
    <row r="915" spans="1:2" ht="15">
      <c r="A915" s="29">
        <v>0.6347222222222222</v>
      </c>
      <c r="B915">
        <v>15.23</v>
      </c>
    </row>
    <row r="916" spans="1:2" ht="15">
      <c r="A916" s="29">
        <v>0.6354166666666666</v>
      </c>
      <c r="B916">
        <v>15.25</v>
      </c>
    </row>
    <row r="917" spans="1:2" ht="15">
      <c r="A917" s="29">
        <v>0.6361111111111112</v>
      </c>
      <c r="B917">
        <v>15.27</v>
      </c>
    </row>
    <row r="918" spans="1:2" ht="15">
      <c r="A918" s="29">
        <v>0.6368055555555555</v>
      </c>
      <c r="B918">
        <v>15.28</v>
      </c>
    </row>
    <row r="919" spans="1:2" ht="15">
      <c r="A919" s="29">
        <v>0.6375000000000001</v>
      </c>
      <c r="B919">
        <v>15.3</v>
      </c>
    </row>
    <row r="920" spans="1:2" ht="15">
      <c r="A920" s="29">
        <v>0.6381944444444444</v>
      </c>
      <c r="B920">
        <v>15.32</v>
      </c>
    </row>
    <row r="921" spans="1:2" ht="15">
      <c r="A921" s="29">
        <v>0.638888888888889</v>
      </c>
      <c r="B921">
        <v>15.33</v>
      </c>
    </row>
    <row r="922" spans="1:2" ht="15">
      <c r="A922" s="29">
        <v>0.6395833333333333</v>
      </c>
      <c r="B922">
        <v>15.35</v>
      </c>
    </row>
    <row r="923" spans="1:2" ht="15">
      <c r="A923" s="29">
        <v>0.6402777777777778</v>
      </c>
      <c r="B923">
        <v>15.37</v>
      </c>
    </row>
    <row r="924" spans="1:2" ht="15">
      <c r="A924" s="29">
        <v>0.6409722222222222</v>
      </c>
      <c r="B924">
        <v>15.38</v>
      </c>
    </row>
    <row r="925" spans="1:2" ht="15">
      <c r="A925" s="29">
        <v>0.6416666666666667</v>
      </c>
      <c r="B925">
        <v>15.4</v>
      </c>
    </row>
    <row r="926" spans="1:2" ht="15">
      <c r="A926" s="29">
        <v>0.642361111111111</v>
      </c>
      <c r="B926">
        <v>15.42</v>
      </c>
    </row>
    <row r="927" spans="1:2" ht="15">
      <c r="A927" s="29">
        <v>0.6430555555555556</v>
      </c>
      <c r="B927">
        <v>15.43</v>
      </c>
    </row>
    <row r="928" spans="1:2" ht="15">
      <c r="A928" s="29">
        <v>0.6437499999999999</v>
      </c>
      <c r="B928">
        <v>15.45</v>
      </c>
    </row>
    <row r="929" spans="1:2" ht="15">
      <c r="A929" s="29">
        <v>0.6444444444444445</v>
      </c>
      <c r="B929">
        <v>15.47</v>
      </c>
    </row>
    <row r="930" spans="1:2" ht="15">
      <c r="A930" s="29">
        <v>0.6451388888888888</v>
      </c>
      <c r="B930">
        <v>15.48</v>
      </c>
    </row>
    <row r="931" spans="1:2" ht="15">
      <c r="A931" s="29">
        <v>0.6458333333333334</v>
      </c>
      <c r="B931">
        <v>15.5</v>
      </c>
    </row>
    <row r="932" spans="1:2" ht="15">
      <c r="A932" s="29">
        <v>0.6465277777777778</v>
      </c>
      <c r="B932">
        <v>15.52</v>
      </c>
    </row>
    <row r="933" spans="1:2" ht="15">
      <c r="A933" s="29">
        <v>0.6472222222222223</v>
      </c>
      <c r="B933">
        <v>15.53</v>
      </c>
    </row>
    <row r="934" spans="1:2" ht="15">
      <c r="A934" s="29">
        <v>0.6479166666666667</v>
      </c>
      <c r="B934">
        <v>15.55</v>
      </c>
    </row>
    <row r="935" spans="1:2" ht="15">
      <c r="A935" s="29">
        <v>0.6486111111111111</v>
      </c>
      <c r="B935">
        <v>15.57</v>
      </c>
    </row>
    <row r="936" spans="1:2" ht="15">
      <c r="A936" s="29">
        <v>0.6493055555555556</v>
      </c>
      <c r="B936">
        <v>15.58</v>
      </c>
    </row>
    <row r="937" spans="1:2" ht="15">
      <c r="A937" s="29">
        <v>0.65</v>
      </c>
      <c r="B937">
        <v>15.6</v>
      </c>
    </row>
    <row r="938" spans="1:2" ht="15">
      <c r="A938" s="29">
        <v>0.6506944444444445</v>
      </c>
      <c r="B938">
        <v>15.62</v>
      </c>
    </row>
    <row r="939" spans="1:2" ht="15">
      <c r="A939" s="29">
        <v>0.6513888888888889</v>
      </c>
      <c r="B939">
        <v>15.63</v>
      </c>
    </row>
    <row r="940" spans="1:2" ht="15">
      <c r="A940" s="29">
        <v>0.6520833333333333</v>
      </c>
      <c r="B940">
        <v>15.65</v>
      </c>
    </row>
    <row r="941" spans="1:2" ht="15">
      <c r="A941" s="29">
        <v>0.6527777777777778</v>
      </c>
      <c r="B941">
        <v>15.67</v>
      </c>
    </row>
    <row r="942" spans="1:2" ht="15">
      <c r="A942" s="29">
        <v>0.6534722222222222</v>
      </c>
      <c r="B942">
        <v>15.68</v>
      </c>
    </row>
    <row r="943" spans="1:2" ht="15">
      <c r="A943" s="29">
        <v>0.6541666666666667</v>
      </c>
      <c r="B943">
        <v>15.7</v>
      </c>
    </row>
    <row r="944" spans="1:2" ht="15">
      <c r="A944" s="29">
        <v>0.6548611111111111</v>
      </c>
      <c r="B944">
        <v>15.72</v>
      </c>
    </row>
    <row r="945" spans="1:2" ht="15">
      <c r="A945" s="29">
        <v>0.6555555555555556</v>
      </c>
      <c r="B945">
        <v>15.73</v>
      </c>
    </row>
    <row r="946" spans="1:2" ht="15">
      <c r="A946" s="29">
        <v>0.65625</v>
      </c>
      <c r="B946">
        <v>15.75</v>
      </c>
    </row>
    <row r="947" spans="1:2" ht="15">
      <c r="A947" s="29">
        <v>0.6569444444444444</v>
      </c>
      <c r="B947">
        <v>15.77</v>
      </c>
    </row>
    <row r="948" spans="1:2" ht="15">
      <c r="A948" s="29">
        <v>0.6576388888888889</v>
      </c>
      <c r="B948">
        <v>15.78</v>
      </c>
    </row>
    <row r="949" spans="1:2" ht="15">
      <c r="A949" s="29">
        <v>0.6583333333333333</v>
      </c>
      <c r="B949">
        <v>15.8</v>
      </c>
    </row>
    <row r="950" spans="1:2" ht="15">
      <c r="A950" s="29">
        <v>0.6590277777777778</v>
      </c>
      <c r="B950">
        <v>15.82</v>
      </c>
    </row>
    <row r="951" spans="1:2" ht="15">
      <c r="A951" s="29">
        <v>0.6597222222222222</v>
      </c>
      <c r="B951">
        <v>15.83</v>
      </c>
    </row>
    <row r="952" spans="1:2" ht="15">
      <c r="A952" s="29">
        <v>0.6604166666666667</v>
      </c>
      <c r="B952">
        <v>15.85</v>
      </c>
    </row>
    <row r="953" spans="1:2" ht="15">
      <c r="A953" s="29">
        <v>0.6611111111111111</v>
      </c>
      <c r="B953">
        <v>15.87</v>
      </c>
    </row>
    <row r="954" spans="1:2" ht="15">
      <c r="A954" s="29">
        <v>0.6618055555555555</v>
      </c>
      <c r="B954">
        <v>15.88</v>
      </c>
    </row>
    <row r="955" spans="1:2" ht="15">
      <c r="A955" s="29">
        <v>0.6625</v>
      </c>
      <c r="B955">
        <v>15.9</v>
      </c>
    </row>
    <row r="956" spans="1:2" ht="15">
      <c r="A956" s="29">
        <v>0.6631944444444444</v>
      </c>
      <c r="B956">
        <v>15.92</v>
      </c>
    </row>
    <row r="957" spans="1:2" ht="15">
      <c r="A957" s="29">
        <v>0.6638888888888889</v>
      </c>
      <c r="B957">
        <v>15.93</v>
      </c>
    </row>
    <row r="958" spans="1:2" ht="15">
      <c r="A958" s="29">
        <v>0.6645833333333333</v>
      </c>
      <c r="B958">
        <v>15.95</v>
      </c>
    </row>
    <row r="959" spans="1:2" ht="15">
      <c r="A959" s="29">
        <v>0.6652777777777777</v>
      </c>
      <c r="B959">
        <v>15.97</v>
      </c>
    </row>
    <row r="960" spans="1:2" ht="15">
      <c r="A960" s="29">
        <v>0.6659722222222222</v>
      </c>
      <c r="B960">
        <v>15.98</v>
      </c>
    </row>
    <row r="961" spans="1:2" ht="15">
      <c r="A961" s="29">
        <v>0.6666666666666666</v>
      </c>
      <c r="B961">
        <v>16</v>
      </c>
    </row>
    <row r="962" spans="1:2" ht="15">
      <c r="A962" s="29">
        <v>0.6673611111111111</v>
      </c>
      <c r="B962">
        <v>16.02</v>
      </c>
    </row>
    <row r="963" spans="1:2" ht="15">
      <c r="A963" s="29">
        <v>0.6680555555555556</v>
      </c>
      <c r="B963">
        <v>16.03</v>
      </c>
    </row>
    <row r="964" spans="1:2" ht="15">
      <c r="A964" s="29">
        <v>0.6687500000000001</v>
      </c>
      <c r="B964">
        <v>16.05</v>
      </c>
    </row>
    <row r="965" spans="1:2" ht="15">
      <c r="A965" s="29">
        <v>0.6694444444444444</v>
      </c>
      <c r="B965">
        <v>16.07</v>
      </c>
    </row>
    <row r="966" spans="1:2" ht="15">
      <c r="A966" s="29">
        <v>0.6701388888888888</v>
      </c>
      <c r="B966">
        <v>16.08</v>
      </c>
    </row>
    <row r="967" spans="1:2" ht="15">
      <c r="A967" s="29">
        <v>0.6708333333333334</v>
      </c>
      <c r="B967">
        <v>16.1</v>
      </c>
    </row>
    <row r="968" spans="1:2" ht="15">
      <c r="A968" s="29">
        <v>0.6715277777777778</v>
      </c>
      <c r="B968">
        <v>16.12</v>
      </c>
    </row>
    <row r="969" spans="1:2" ht="15">
      <c r="A969" s="29">
        <v>0.6722222222222222</v>
      </c>
      <c r="B969">
        <v>16.13</v>
      </c>
    </row>
    <row r="970" spans="1:2" ht="15">
      <c r="A970" s="29">
        <v>0.6729166666666666</v>
      </c>
      <c r="B970">
        <v>16.15</v>
      </c>
    </row>
    <row r="971" spans="1:2" ht="15">
      <c r="A971" s="29">
        <v>0.6736111111111112</v>
      </c>
      <c r="B971">
        <v>16.17</v>
      </c>
    </row>
    <row r="972" spans="1:2" ht="15">
      <c r="A972" s="29">
        <v>0.6743055555555556</v>
      </c>
      <c r="B972">
        <v>16.18</v>
      </c>
    </row>
    <row r="973" spans="1:2" ht="15">
      <c r="A973" s="29">
        <v>0.6749999999999999</v>
      </c>
      <c r="B973">
        <v>16.2</v>
      </c>
    </row>
    <row r="974" spans="1:2" ht="15">
      <c r="A974" s="29">
        <v>0.6756944444444444</v>
      </c>
      <c r="B974">
        <v>16.22</v>
      </c>
    </row>
    <row r="975" spans="1:2" ht="15">
      <c r="A975" s="29">
        <v>0.6763888888888889</v>
      </c>
      <c r="B975">
        <v>16.23</v>
      </c>
    </row>
    <row r="976" spans="1:2" ht="15">
      <c r="A976" s="29">
        <v>0.6770833333333334</v>
      </c>
      <c r="B976">
        <v>16.25</v>
      </c>
    </row>
    <row r="977" spans="1:2" ht="15">
      <c r="A977" s="29">
        <v>0.6777777777777777</v>
      </c>
      <c r="B977">
        <v>16.27</v>
      </c>
    </row>
    <row r="978" spans="1:2" ht="15">
      <c r="A978" s="29">
        <v>0.6784722222222223</v>
      </c>
      <c r="B978">
        <v>16.28</v>
      </c>
    </row>
    <row r="979" spans="1:2" ht="15">
      <c r="A979" s="29">
        <v>0.6791666666666667</v>
      </c>
      <c r="B979">
        <v>16.3</v>
      </c>
    </row>
    <row r="980" spans="1:2" ht="15">
      <c r="A980" s="29">
        <v>0.6798611111111111</v>
      </c>
      <c r="B980">
        <v>16.32</v>
      </c>
    </row>
    <row r="981" spans="1:2" ht="15">
      <c r="A981" s="29">
        <v>0.6805555555555555</v>
      </c>
      <c r="B981">
        <v>16.33</v>
      </c>
    </row>
    <row r="982" spans="1:2" ht="15">
      <c r="A982" s="29">
        <v>0.68125</v>
      </c>
      <c r="B982">
        <v>16.35</v>
      </c>
    </row>
    <row r="983" spans="1:2" ht="15">
      <c r="A983" s="29">
        <v>0.6819444444444445</v>
      </c>
      <c r="B983">
        <v>16.37</v>
      </c>
    </row>
    <row r="984" spans="1:2" ht="15">
      <c r="A984" s="29">
        <v>0.6826388888888889</v>
      </c>
      <c r="B984">
        <v>16.38</v>
      </c>
    </row>
    <row r="985" spans="1:2" ht="15">
      <c r="A985" s="29">
        <v>0.6833333333333332</v>
      </c>
      <c r="B985">
        <v>16.4</v>
      </c>
    </row>
    <row r="986" spans="1:2" ht="15">
      <c r="A986" s="29">
        <v>0.6840277777777778</v>
      </c>
      <c r="B986">
        <v>16.42</v>
      </c>
    </row>
    <row r="987" spans="1:2" ht="15">
      <c r="A987" s="29">
        <v>0.6847222222222222</v>
      </c>
      <c r="B987">
        <v>16.43</v>
      </c>
    </row>
    <row r="988" spans="1:2" ht="15">
      <c r="A988" s="29">
        <v>0.6854166666666667</v>
      </c>
      <c r="B988">
        <v>16.45</v>
      </c>
    </row>
    <row r="989" spans="1:2" ht="15">
      <c r="A989" s="29">
        <v>0.686111111111111</v>
      </c>
      <c r="B989">
        <v>16.47</v>
      </c>
    </row>
    <row r="990" spans="1:2" ht="15">
      <c r="A990" s="29">
        <v>0.6868055555555556</v>
      </c>
      <c r="B990">
        <v>16.48</v>
      </c>
    </row>
    <row r="991" spans="1:2" ht="15">
      <c r="A991" s="29">
        <v>0.6875</v>
      </c>
      <c r="B991">
        <v>16.5</v>
      </c>
    </row>
    <row r="992" spans="1:2" ht="15">
      <c r="A992" s="29">
        <v>0.6881944444444444</v>
      </c>
      <c r="B992">
        <v>16.52</v>
      </c>
    </row>
    <row r="993" spans="1:2" ht="15">
      <c r="A993" s="29">
        <v>0.688888888888889</v>
      </c>
      <c r="B993">
        <v>16.53</v>
      </c>
    </row>
    <row r="994" spans="1:2" ht="15">
      <c r="A994" s="29">
        <v>0.6895833333333333</v>
      </c>
      <c r="B994">
        <v>16.55</v>
      </c>
    </row>
    <row r="995" spans="1:2" ht="15">
      <c r="A995" s="29">
        <v>0.6902777777777778</v>
      </c>
      <c r="B995">
        <v>16.57</v>
      </c>
    </row>
    <row r="996" spans="1:2" ht="15">
      <c r="A996" s="29">
        <v>0.6909722222222222</v>
      </c>
      <c r="B996">
        <v>16.58</v>
      </c>
    </row>
    <row r="997" spans="1:2" ht="15">
      <c r="A997" s="29">
        <v>0.6916666666666668</v>
      </c>
      <c r="B997">
        <v>16.6</v>
      </c>
    </row>
    <row r="998" spans="1:2" ht="15">
      <c r="A998" s="29">
        <v>0.6923611111111111</v>
      </c>
      <c r="B998">
        <v>16.62</v>
      </c>
    </row>
    <row r="999" spans="1:2" ht="15">
      <c r="A999" s="29">
        <v>0.6930555555555555</v>
      </c>
      <c r="B999">
        <v>16.63</v>
      </c>
    </row>
    <row r="1000" spans="1:2" ht="15">
      <c r="A1000" s="29">
        <v>0.69375</v>
      </c>
      <c r="B1000">
        <v>16.65</v>
      </c>
    </row>
    <row r="1001" spans="1:2" ht="15">
      <c r="A1001" s="29">
        <v>0.6944444444444445</v>
      </c>
      <c r="B1001">
        <v>16.67</v>
      </c>
    </row>
    <row r="1002" spans="1:2" ht="15">
      <c r="A1002" s="29">
        <v>0.6951388888888889</v>
      </c>
      <c r="B1002">
        <v>16.68</v>
      </c>
    </row>
    <row r="1003" spans="1:2" ht="15">
      <c r="A1003" s="29">
        <v>0.6958333333333333</v>
      </c>
      <c r="B1003">
        <v>16.7</v>
      </c>
    </row>
    <row r="1004" spans="1:2" ht="15">
      <c r="A1004" s="29">
        <v>0.6965277777777777</v>
      </c>
      <c r="B1004">
        <v>16.72</v>
      </c>
    </row>
    <row r="1005" spans="1:2" ht="15">
      <c r="A1005" s="29">
        <v>0.6972222222222223</v>
      </c>
      <c r="B1005">
        <v>16.73</v>
      </c>
    </row>
    <row r="1006" spans="1:2" ht="15">
      <c r="A1006" s="29">
        <v>0.6979166666666666</v>
      </c>
      <c r="B1006">
        <v>16.75</v>
      </c>
    </row>
    <row r="1007" spans="1:2" ht="15">
      <c r="A1007" s="29">
        <v>0.6986111111111111</v>
      </c>
      <c r="B1007">
        <v>16.77</v>
      </c>
    </row>
    <row r="1008" spans="1:2" ht="15">
      <c r="A1008" s="29">
        <v>0.6993055555555556</v>
      </c>
      <c r="B1008">
        <v>16.78</v>
      </c>
    </row>
    <row r="1009" spans="1:2" ht="15">
      <c r="A1009" s="29">
        <v>0.7000000000000001</v>
      </c>
      <c r="B1009">
        <v>16.8</v>
      </c>
    </row>
    <row r="1010" spans="1:2" ht="15">
      <c r="A1010" s="29">
        <v>0.7006944444444444</v>
      </c>
      <c r="B1010">
        <v>16.82</v>
      </c>
    </row>
    <row r="1011" spans="1:2" ht="15">
      <c r="A1011" s="29">
        <v>0.7013888888888888</v>
      </c>
      <c r="B1011">
        <v>16.83</v>
      </c>
    </row>
    <row r="1012" spans="1:2" ht="15">
      <c r="A1012" s="29">
        <v>0.7020833333333334</v>
      </c>
      <c r="B1012">
        <v>16.85</v>
      </c>
    </row>
    <row r="1013" spans="1:2" ht="15">
      <c r="A1013" s="29">
        <v>0.7027777777777778</v>
      </c>
      <c r="B1013">
        <v>16.87</v>
      </c>
    </row>
    <row r="1014" spans="1:2" ht="15">
      <c r="A1014" s="29">
        <v>0.7034722222222222</v>
      </c>
      <c r="B1014">
        <v>16.88</v>
      </c>
    </row>
    <row r="1015" spans="1:2" ht="15">
      <c r="A1015" s="29">
        <v>0.7041666666666666</v>
      </c>
      <c r="B1015">
        <v>16.9</v>
      </c>
    </row>
    <row r="1016" spans="1:2" ht="15">
      <c r="A1016" s="29">
        <v>0.7048611111111112</v>
      </c>
      <c r="B1016">
        <v>16.92</v>
      </c>
    </row>
    <row r="1017" spans="1:2" ht="15">
      <c r="A1017" s="29">
        <v>0.7055555555555556</v>
      </c>
      <c r="B1017">
        <v>16.93</v>
      </c>
    </row>
    <row r="1018" spans="1:2" ht="15">
      <c r="A1018" s="29">
        <v>0.7062499999999999</v>
      </c>
      <c r="B1018">
        <v>16.95</v>
      </c>
    </row>
    <row r="1019" spans="1:2" ht="15">
      <c r="A1019" s="29">
        <v>0.7069444444444444</v>
      </c>
      <c r="B1019">
        <v>16.97</v>
      </c>
    </row>
    <row r="1020" spans="1:2" ht="15">
      <c r="A1020" s="29">
        <v>0.7076388888888889</v>
      </c>
      <c r="B1020">
        <v>16.98</v>
      </c>
    </row>
    <row r="1021" spans="1:2" ht="15">
      <c r="A1021" s="29">
        <v>0.7083333333333334</v>
      </c>
      <c r="B1021">
        <v>17</v>
      </c>
    </row>
    <row r="1022" spans="1:2" ht="15">
      <c r="A1022" s="29">
        <v>0.7090277777777777</v>
      </c>
      <c r="B1022">
        <v>17.02</v>
      </c>
    </row>
    <row r="1023" spans="1:2" ht="15">
      <c r="A1023" s="29">
        <v>0.7097222222222223</v>
      </c>
      <c r="B1023">
        <v>17.03</v>
      </c>
    </row>
    <row r="1024" spans="1:2" ht="15">
      <c r="A1024" s="29">
        <v>0.7104166666666667</v>
      </c>
      <c r="B1024">
        <v>17.05</v>
      </c>
    </row>
    <row r="1025" spans="1:2" ht="15">
      <c r="A1025" s="29">
        <v>0.7111111111111111</v>
      </c>
      <c r="B1025">
        <v>17.07</v>
      </c>
    </row>
    <row r="1026" spans="1:2" ht="15">
      <c r="A1026" s="29">
        <v>0.7118055555555555</v>
      </c>
      <c r="B1026">
        <v>17.08</v>
      </c>
    </row>
    <row r="1027" spans="1:2" ht="15">
      <c r="A1027" s="29">
        <v>0.7125</v>
      </c>
      <c r="B1027">
        <v>17.1</v>
      </c>
    </row>
    <row r="1028" spans="1:2" ht="15">
      <c r="A1028" s="29">
        <v>0.7131944444444445</v>
      </c>
      <c r="B1028">
        <v>17.12</v>
      </c>
    </row>
    <row r="1029" spans="1:2" ht="15">
      <c r="A1029" s="29">
        <v>0.7138888888888889</v>
      </c>
      <c r="B1029">
        <v>17.13</v>
      </c>
    </row>
    <row r="1030" spans="1:2" ht="15">
      <c r="A1030" s="29">
        <v>0.7145833333333332</v>
      </c>
      <c r="B1030">
        <v>17.15</v>
      </c>
    </row>
    <row r="1031" spans="1:2" ht="15">
      <c r="A1031" s="29">
        <v>0.7152777777777778</v>
      </c>
      <c r="B1031">
        <v>17.17</v>
      </c>
    </row>
    <row r="1032" spans="1:2" ht="15">
      <c r="A1032" s="29">
        <v>0.7159722222222222</v>
      </c>
      <c r="B1032">
        <v>17.18</v>
      </c>
    </row>
    <row r="1033" spans="1:2" ht="15">
      <c r="A1033" s="29">
        <v>0.7166666666666667</v>
      </c>
      <c r="B1033">
        <v>17.2</v>
      </c>
    </row>
    <row r="1034" spans="1:2" ht="15">
      <c r="A1034" s="29">
        <v>0.717361111111111</v>
      </c>
      <c r="B1034">
        <v>17.22</v>
      </c>
    </row>
    <row r="1035" spans="1:2" ht="15">
      <c r="A1035" s="29">
        <v>0.7180555555555556</v>
      </c>
      <c r="B1035">
        <v>17.23</v>
      </c>
    </row>
    <row r="1036" spans="1:2" ht="15">
      <c r="A1036" s="29">
        <v>0.71875</v>
      </c>
      <c r="B1036">
        <v>17.25</v>
      </c>
    </row>
    <row r="1037" spans="1:2" ht="15">
      <c r="A1037" s="29">
        <v>0.7194444444444444</v>
      </c>
      <c r="B1037">
        <v>17.27</v>
      </c>
    </row>
    <row r="1038" spans="1:2" ht="15">
      <c r="A1038" s="29">
        <v>0.720138888888889</v>
      </c>
      <c r="B1038">
        <v>17.28</v>
      </c>
    </row>
    <row r="1039" spans="1:2" ht="15">
      <c r="A1039" s="29">
        <v>0.7208333333333333</v>
      </c>
      <c r="B1039">
        <v>17.3</v>
      </c>
    </row>
    <row r="1040" spans="1:2" ht="15">
      <c r="A1040" s="29">
        <v>0.7215277777777778</v>
      </c>
      <c r="B1040">
        <v>17.32</v>
      </c>
    </row>
    <row r="1041" spans="1:2" ht="15">
      <c r="A1041" s="29">
        <v>0.7222222222222222</v>
      </c>
      <c r="B1041">
        <v>17.33</v>
      </c>
    </row>
    <row r="1042" spans="1:2" ht="15">
      <c r="A1042" s="29">
        <v>0.7229166666666668</v>
      </c>
      <c r="B1042">
        <v>17.35</v>
      </c>
    </row>
    <row r="1043" spans="1:2" ht="15">
      <c r="A1043" s="29">
        <v>0.7236111111111111</v>
      </c>
      <c r="B1043">
        <v>17.37</v>
      </c>
    </row>
    <row r="1044" spans="1:2" ht="15">
      <c r="A1044" s="29">
        <v>0.7243055555555555</v>
      </c>
      <c r="B1044">
        <v>17.38</v>
      </c>
    </row>
    <row r="1045" spans="1:2" ht="15">
      <c r="A1045" s="29">
        <v>0.725</v>
      </c>
      <c r="B1045">
        <v>17.4</v>
      </c>
    </row>
    <row r="1046" spans="1:2" ht="15">
      <c r="A1046" s="29">
        <v>0.7256944444444445</v>
      </c>
      <c r="B1046">
        <v>17.42</v>
      </c>
    </row>
    <row r="1047" spans="1:2" ht="15">
      <c r="A1047" s="29">
        <v>0.7263888888888889</v>
      </c>
      <c r="B1047">
        <v>17.43</v>
      </c>
    </row>
    <row r="1048" spans="1:2" ht="15">
      <c r="A1048" s="29">
        <v>0.7270833333333333</v>
      </c>
      <c r="B1048">
        <v>17.45</v>
      </c>
    </row>
    <row r="1049" spans="1:2" ht="15">
      <c r="A1049" s="29">
        <v>0.7277777777777777</v>
      </c>
      <c r="B1049">
        <v>17.47</v>
      </c>
    </row>
    <row r="1050" spans="1:2" ht="15">
      <c r="A1050" s="29">
        <v>0.7284722222222223</v>
      </c>
      <c r="B1050">
        <v>17.48</v>
      </c>
    </row>
    <row r="1051" spans="1:2" ht="15">
      <c r="A1051" s="29">
        <v>0.7291666666666666</v>
      </c>
      <c r="B1051">
        <v>17.5</v>
      </c>
    </row>
    <row r="1052" spans="1:2" ht="15">
      <c r="A1052" s="29">
        <v>0.7298611111111111</v>
      </c>
      <c r="B1052">
        <v>17.52</v>
      </c>
    </row>
    <row r="1053" spans="1:2" ht="15">
      <c r="A1053" s="29">
        <v>0.7305555555555556</v>
      </c>
      <c r="B1053">
        <v>17.53</v>
      </c>
    </row>
    <row r="1054" spans="1:2" ht="15">
      <c r="A1054" s="29">
        <v>0.7312500000000001</v>
      </c>
      <c r="B1054">
        <v>17.55</v>
      </c>
    </row>
    <row r="1055" spans="1:2" ht="15">
      <c r="A1055" s="29">
        <v>0.7319444444444444</v>
      </c>
      <c r="B1055">
        <v>17.57</v>
      </c>
    </row>
    <row r="1056" spans="1:2" ht="15">
      <c r="A1056" s="29">
        <v>0.7326388888888888</v>
      </c>
      <c r="B1056">
        <v>17.58</v>
      </c>
    </row>
    <row r="1057" spans="1:2" ht="15">
      <c r="A1057" s="29">
        <v>0.7333333333333334</v>
      </c>
      <c r="B1057">
        <v>17.6</v>
      </c>
    </row>
    <row r="1058" spans="1:2" ht="15">
      <c r="A1058" s="29">
        <v>0.7340277777777778</v>
      </c>
      <c r="B1058">
        <v>17.62</v>
      </c>
    </row>
    <row r="1059" spans="1:2" ht="15">
      <c r="A1059" s="29">
        <v>0.7347222222222222</v>
      </c>
      <c r="B1059">
        <v>17.63</v>
      </c>
    </row>
    <row r="1060" spans="1:2" ht="15">
      <c r="A1060" s="29">
        <v>0.7354166666666666</v>
      </c>
      <c r="B1060">
        <v>17.65</v>
      </c>
    </row>
    <row r="1061" spans="1:2" ht="15">
      <c r="A1061" s="29">
        <v>0.7361111111111112</v>
      </c>
      <c r="B1061">
        <v>17.67</v>
      </c>
    </row>
    <row r="1062" spans="1:2" ht="15">
      <c r="A1062" s="29">
        <v>0.7368055555555556</v>
      </c>
      <c r="B1062">
        <v>17.68</v>
      </c>
    </row>
    <row r="1063" spans="1:2" ht="15">
      <c r="A1063" s="29">
        <v>0.7374999999999999</v>
      </c>
      <c r="B1063">
        <v>17.7</v>
      </c>
    </row>
    <row r="1064" spans="1:2" ht="15">
      <c r="A1064" s="29">
        <v>0.7381944444444444</v>
      </c>
      <c r="B1064">
        <v>17.72</v>
      </c>
    </row>
    <row r="1065" spans="1:2" ht="15">
      <c r="A1065" s="29">
        <v>0.7388888888888889</v>
      </c>
      <c r="B1065">
        <v>17.73</v>
      </c>
    </row>
    <row r="1066" spans="1:2" ht="15">
      <c r="A1066" s="29">
        <v>0.7395833333333334</v>
      </c>
      <c r="B1066">
        <v>17.75</v>
      </c>
    </row>
    <row r="1067" spans="1:2" ht="15">
      <c r="A1067" s="29">
        <v>0.7402777777777777</v>
      </c>
      <c r="B1067">
        <v>17.77</v>
      </c>
    </row>
    <row r="1068" spans="1:2" ht="15">
      <c r="A1068" s="29">
        <v>0.7409722222222223</v>
      </c>
      <c r="B1068">
        <v>17.78</v>
      </c>
    </row>
    <row r="1069" spans="1:2" ht="15">
      <c r="A1069" s="29">
        <v>0.7416666666666667</v>
      </c>
      <c r="B1069">
        <v>17.8</v>
      </c>
    </row>
    <row r="1070" spans="1:2" ht="15">
      <c r="A1070" s="29">
        <v>0.7423611111111111</v>
      </c>
      <c r="B1070">
        <v>17.82</v>
      </c>
    </row>
    <row r="1071" spans="1:2" ht="15">
      <c r="A1071" s="29">
        <v>0.7430555555555555</v>
      </c>
      <c r="B1071">
        <v>17.83</v>
      </c>
    </row>
    <row r="1072" spans="1:2" ht="15">
      <c r="A1072" s="29">
        <v>0.74375</v>
      </c>
      <c r="B1072">
        <v>17.85</v>
      </c>
    </row>
    <row r="1073" spans="1:2" ht="15">
      <c r="A1073" s="29">
        <v>0.7444444444444445</v>
      </c>
      <c r="B1073">
        <v>17.87</v>
      </c>
    </row>
    <row r="1074" spans="1:2" ht="15">
      <c r="A1074" s="29">
        <v>0.7451388888888889</v>
      </c>
      <c r="B1074">
        <v>17.88</v>
      </c>
    </row>
    <row r="1075" spans="1:2" ht="15">
      <c r="A1075" s="29">
        <v>0.7458333333333332</v>
      </c>
      <c r="B1075">
        <v>17.9</v>
      </c>
    </row>
    <row r="1076" spans="1:2" ht="15">
      <c r="A1076" s="29">
        <v>0.7465277777777778</v>
      </c>
      <c r="B1076">
        <v>17.92</v>
      </c>
    </row>
    <row r="1077" spans="1:2" ht="15">
      <c r="A1077" s="29">
        <v>0.7472222222222222</v>
      </c>
      <c r="B1077">
        <v>17.93</v>
      </c>
    </row>
    <row r="1078" spans="1:2" ht="15">
      <c r="A1078" s="29">
        <v>0.7479166666666667</v>
      </c>
      <c r="B1078">
        <v>17.95</v>
      </c>
    </row>
    <row r="1079" spans="1:2" ht="15">
      <c r="A1079" s="29">
        <v>0.748611111111111</v>
      </c>
      <c r="B1079">
        <v>17.97</v>
      </c>
    </row>
    <row r="1080" spans="1:2" ht="15">
      <c r="A1080" s="29">
        <v>0.7493055555555556</v>
      </c>
      <c r="B1080">
        <v>17.98</v>
      </c>
    </row>
    <row r="1081" spans="1:2" ht="15">
      <c r="A1081" s="29">
        <v>0.75</v>
      </c>
      <c r="B1081">
        <v>18</v>
      </c>
    </row>
    <row r="1082" spans="1:2" ht="15">
      <c r="A1082" s="29">
        <v>0.7506944444444444</v>
      </c>
      <c r="B1082">
        <v>18.02</v>
      </c>
    </row>
    <row r="1083" spans="1:2" ht="15">
      <c r="A1083" s="29">
        <v>0.751388888888889</v>
      </c>
      <c r="B1083">
        <v>18.03</v>
      </c>
    </row>
    <row r="1084" spans="1:2" ht="15">
      <c r="A1084" s="29">
        <v>0.7520833333333333</v>
      </c>
      <c r="B1084">
        <v>18.05</v>
      </c>
    </row>
    <row r="1085" spans="1:2" ht="15">
      <c r="A1085" s="29">
        <v>0.7527777777777778</v>
      </c>
      <c r="B1085">
        <v>18.07</v>
      </c>
    </row>
    <row r="1086" spans="1:2" ht="15">
      <c r="A1086" s="29">
        <v>0.7534722222222222</v>
      </c>
      <c r="B1086">
        <v>18.08</v>
      </c>
    </row>
    <row r="1087" spans="1:2" ht="15">
      <c r="A1087" s="29">
        <v>0.7541666666666668</v>
      </c>
      <c r="B1087">
        <v>18.1</v>
      </c>
    </row>
    <row r="1088" spans="1:2" ht="15">
      <c r="A1088" s="29">
        <v>0.7548611111111111</v>
      </c>
      <c r="B1088">
        <v>18.12</v>
      </c>
    </row>
    <row r="1089" spans="1:2" ht="15">
      <c r="A1089" s="29">
        <v>0.7555555555555555</v>
      </c>
      <c r="B1089">
        <v>18.13</v>
      </c>
    </row>
    <row r="1090" spans="1:2" ht="15">
      <c r="A1090" s="29">
        <v>0.75625</v>
      </c>
      <c r="B1090">
        <v>18.15</v>
      </c>
    </row>
    <row r="1091" spans="1:2" ht="15">
      <c r="A1091" s="29">
        <v>0.7569444444444445</v>
      </c>
      <c r="B1091">
        <v>18.17</v>
      </c>
    </row>
    <row r="1092" spans="1:2" ht="15">
      <c r="A1092" s="29">
        <v>0.7576388888888889</v>
      </c>
      <c r="B1092">
        <v>18.18</v>
      </c>
    </row>
    <row r="1093" spans="1:2" ht="15">
      <c r="A1093" s="29">
        <v>0.7583333333333333</v>
      </c>
      <c r="B1093">
        <v>18.2</v>
      </c>
    </row>
    <row r="1094" spans="1:2" ht="15">
      <c r="A1094" s="29">
        <v>0.7590277777777777</v>
      </c>
      <c r="B1094">
        <v>18.22</v>
      </c>
    </row>
    <row r="1095" spans="1:2" ht="15">
      <c r="A1095" s="29">
        <v>0.7597222222222223</v>
      </c>
      <c r="B1095">
        <v>18.23</v>
      </c>
    </row>
    <row r="1096" spans="1:2" ht="15">
      <c r="A1096" s="29">
        <v>0.7604166666666666</v>
      </c>
      <c r="B1096">
        <v>18.25</v>
      </c>
    </row>
    <row r="1097" spans="1:2" ht="15">
      <c r="A1097" s="29">
        <v>0.7611111111111111</v>
      </c>
      <c r="B1097">
        <v>18.27</v>
      </c>
    </row>
    <row r="1098" spans="1:2" ht="15">
      <c r="A1098" s="29">
        <v>0.7618055555555556</v>
      </c>
      <c r="B1098">
        <v>18.28</v>
      </c>
    </row>
    <row r="1099" spans="1:2" ht="15">
      <c r="A1099" s="29">
        <v>0.7625000000000001</v>
      </c>
      <c r="B1099">
        <v>18.3</v>
      </c>
    </row>
    <row r="1100" spans="1:2" ht="15">
      <c r="A1100" s="29">
        <v>0.7631944444444444</v>
      </c>
      <c r="B1100">
        <v>18.32</v>
      </c>
    </row>
    <row r="1101" spans="1:2" ht="15">
      <c r="A1101" s="29">
        <v>0.7638888888888888</v>
      </c>
      <c r="B1101">
        <v>18.33</v>
      </c>
    </row>
    <row r="1102" spans="1:2" ht="15">
      <c r="A1102" s="29">
        <v>0.7645833333333334</v>
      </c>
      <c r="B1102">
        <v>18.35</v>
      </c>
    </row>
    <row r="1103" spans="1:2" ht="15">
      <c r="A1103" s="29">
        <v>0.7652777777777778</v>
      </c>
      <c r="B1103">
        <v>18.37</v>
      </c>
    </row>
    <row r="1104" spans="1:2" ht="15">
      <c r="A1104" s="29">
        <v>0.7659722222222222</v>
      </c>
      <c r="B1104">
        <v>18.38</v>
      </c>
    </row>
    <row r="1105" spans="1:2" ht="15">
      <c r="A1105" s="29">
        <v>0.7666666666666666</v>
      </c>
      <c r="B1105">
        <v>18.4</v>
      </c>
    </row>
    <row r="1106" spans="1:2" ht="15">
      <c r="A1106" s="29">
        <v>0.7673611111111112</v>
      </c>
      <c r="B1106">
        <v>18.42</v>
      </c>
    </row>
    <row r="1107" spans="1:2" ht="15">
      <c r="A1107" s="29">
        <v>0.7680555555555556</v>
      </c>
      <c r="B1107">
        <v>18.43</v>
      </c>
    </row>
    <row r="1108" spans="1:2" ht="15">
      <c r="A1108" s="29">
        <v>0.7687499999999999</v>
      </c>
      <c r="B1108">
        <v>18.45</v>
      </c>
    </row>
    <row r="1109" spans="1:2" ht="15">
      <c r="A1109" s="29">
        <v>0.7694444444444444</v>
      </c>
      <c r="B1109">
        <v>18.47</v>
      </c>
    </row>
    <row r="1110" spans="1:2" ht="15">
      <c r="A1110" s="29">
        <v>0.7701388888888889</v>
      </c>
      <c r="B1110">
        <v>18.48</v>
      </c>
    </row>
    <row r="1111" spans="1:2" ht="15">
      <c r="A1111" s="29">
        <v>0.7708333333333334</v>
      </c>
      <c r="B1111">
        <v>18.5</v>
      </c>
    </row>
    <row r="1112" spans="1:2" ht="15">
      <c r="A1112" s="29">
        <v>0.7715277777777777</v>
      </c>
      <c r="B1112">
        <v>18.52</v>
      </c>
    </row>
    <row r="1113" spans="1:2" ht="15">
      <c r="A1113" s="29">
        <v>0.7722222222222223</v>
      </c>
      <c r="B1113">
        <v>18.53</v>
      </c>
    </row>
    <row r="1114" spans="1:2" ht="15">
      <c r="A1114" s="29">
        <v>0.7729166666666667</v>
      </c>
      <c r="B1114">
        <v>18.55</v>
      </c>
    </row>
    <row r="1115" spans="1:2" ht="15">
      <c r="A1115" s="29">
        <v>0.7736111111111111</v>
      </c>
      <c r="B1115">
        <v>18.57</v>
      </c>
    </row>
    <row r="1116" spans="1:2" ht="15">
      <c r="A1116" s="29">
        <v>0.7743055555555555</v>
      </c>
      <c r="B1116">
        <v>18.58</v>
      </c>
    </row>
    <row r="1117" spans="1:2" ht="15">
      <c r="A1117" s="29">
        <v>0.775</v>
      </c>
      <c r="B1117">
        <v>18.6</v>
      </c>
    </row>
    <row r="1118" spans="1:2" ht="15">
      <c r="A1118" s="29">
        <v>0.7756944444444445</v>
      </c>
      <c r="B1118">
        <v>18.62</v>
      </c>
    </row>
    <row r="1119" spans="1:2" ht="15">
      <c r="A1119" s="29">
        <v>0.7763888888888889</v>
      </c>
      <c r="B1119">
        <v>18.63</v>
      </c>
    </row>
    <row r="1120" spans="1:2" ht="15">
      <c r="A1120" s="29">
        <v>0.7770833333333332</v>
      </c>
      <c r="B1120">
        <v>18.65</v>
      </c>
    </row>
    <row r="1121" spans="1:2" ht="15">
      <c r="A1121" s="29">
        <v>0.7777777777777778</v>
      </c>
      <c r="B1121">
        <v>18.67</v>
      </c>
    </row>
    <row r="1122" spans="1:2" ht="15">
      <c r="A1122" s="29">
        <v>0.7784722222222222</v>
      </c>
      <c r="B1122">
        <v>18.68</v>
      </c>
    </row>
    <row r="1123" spans="1:2" ht="15">
      <c r="A1123" s="29">
        <v>0.7791666666666667</v>
      </c>
      <c r="B1123">
        <v>18.7</v>
      </c>
    </row>
    <row r="1124" spans="1:2" ht="15">
      <c r="A1124" s="29">
        <v>0.779861111111111</v>
      </c>
      <c r="B1124">
        <v>18.72</v>
      </c>
    </row>
    <row r="1125" spans="1:2" ht="15">
      <c r="A1125" s="29">
        <v>0.7805555555555556</v>
      </c>
      <c r="B1125">
        <v>18.73</v>
      </c>
    </row>
    <row r="1126" spans="1:2" ht="15">
      <c r="A1126" s="29">
        <v>0.78125</v>
      </c>
      <c r="B1126">
        <v>18.75</v>
      </c>
    </row>
    <row r="1127" spans="1:2" ht="15">
      <c r="A1127" s="29">
        <v>0.7819444444444444</v>
      </c>
      <c r="B1127">
        <v>18.77</v>
      </c>
    </row>
    <row r="1128" spans="1:2" ht="15">
      <c r="A1128" s="29">
        <v>0.782638888888889</v>
      </c>
      <c r="B1128">
        <v>18.78</v>
      </c>
    </row>
    <row r="1129" spans="1:2" ht="15">
      <c r="A1129" s="29">
        <v>0.7833333333333333</v>
      </c>
      <c r="B1129">
        <v>18.8</v>
      </c>
    </row>
    <row r="1130" spans="1:2" ht="15">
      <c r="A1130" s="29">
        <v>0.7840277777777778</v>
      </c>
      <c r="B1130">
        <v>18.82</v>
      </c>
    </row>
    <row r="1131" spans="1:2" ht="15">
      <c r="A1131" s="29">
        <v>0.7847222222222222</v>
      </c>
      <c r="B1131">
        <v>18.83</v>
      </c>
    </row>
    <row r="1132" spans="1:2" ht="15">
      <c r="A1132" s="29">
        <v>0.7854166666666668</v>
      </c>
      <c r="B1132">
        <v>18.85</v>
      </c>
    </row>
    <row r="1133" spans="1:2" ht="15">
      <c r="A1133" s="29">
        <v>0.7861111111111111</v>
      </c>
      <c r="B1133">
        <v>18.87</v>
      </c>
    </row>
    <row r="1134" spans="1:2" ht="15">
      <c r="A1134" s="29">
        <v>0.7868055555555555</v>
      </c>
      <c r="B1134">
        <v>18.88</v>
      </c>
    </row>
    <row r="1135" spans="1:2" ht="15">
      <c r="A1135" s="29">
        <v>0.7875</v>
      </c>
      <c r="B1135">
        <v>18.9</v>
      </c>
    </row>
    <row r="1136" spans="1:2" ht="15">
      <c r="A1136" s="29">
        <v>0.7881944444444445</v>
      </c>
      <c r="B1136">
        <v>18.92</v>
      </c>
    </row>
    <row r="1137" spans="1:2" ht="15">
      <c r="A1137" s="29">
        <v>0.7888888888888889</v>
      </c>
      <c r="B1137">
        <v>18.93</v>
      </c>
    </row>
    <row r="1138" spans="1:2" ht="15">
      <c r="A1138" s="29">
        <v>0.7895833333333333</v>
      </c>
      <c r="B1138">
        <v>18.95</v>
      </c>
    </row>
    <row r="1139" spans="1:2" ht="15">
      <c r="A1139" s="29">
        <v>0.7902777777777777</v>
      </c>
      <c r="B1139">
        <v>18.97</v>
      </c>
    </row>
    <row r="1140" spans="1:2" ht="15">
      <c r="A1140" s="29">
        <v>0.75</v>
      </c>
      <c r="B1140">
        <v>18</v>
      </c>
    </row>
    <row r="1141" spans="1:2" ht="15">
      <c r="A1141" s="29">
        <v>0.7916666666666666</v>
      </c>
      <c r="B1141">
        <v>19</v>
      </c>
    </row>
    <row r="1142" spans="1:2" ht="15">
      <c r="A1142" s="29">
        <v>0.7923611111111111</v>
      </c>
      <c r="B1142">
        <v>19.02</v>
      </c>
    </row>
    <row r="1143" spans="1:2" ht="15">
      <c r="A1143" s="29">
        <v>0.7930555555555556</v>
      </c>
      <c r="B1143">
        <v>19.03</v>
      </c>
    </row>
    <row r="1144" spans="1:2" ht="15">
      <c r="A1144" s="29">
        <v>0.7937500000000001</v>
      </c>
      <c r="B1144">
        <v>19.05</v>
      </c>
    </row>
    <row r="1145" spans="1:2" ht="15">
      <c r="A1145" s="29">
        <v>0.7944444444444444</v>
      </c>
      <c r="B1145">
        <v>19.07</v>
      </c>
    </row>
    <row r="1146" spans="1:2" ht="15">
      <c r="A1146" s="29">
        <v>0.7951388888888888</v>
      </c>
      <c r="B1146">
        <v>19.08</v>
      </c>
    </row>
    <row r="1147" spans="1:2" ht="15">
      <c r="A1147" s="29">
        <v>0.7958333333333334</v>
      </c>
      <c r="B1147">
        <v>19.1</v>
      </c>
    </row>
    <row r="1148" spans="1:2" ht="15">
      <c r="A1148" s="29">
        <v>0.7965277777777778</v>
      </c>
      <c r="B1148">
        <v>19.12</v>
      </c>
    </row>
    <row r="1149" spans="1:2" ht="15">
      <c r="A1149" s="29">
        <v>0.7972222222222222</v>
      </c>
      <c r="B1149">
        <v>19.13</v>
      </c>
    </row>
    <row r="1150" spans="1:2" ht="15">
      <c r="A1150" s="29">
        <v>0.7979166666666666</v>
      </c>
      <c r="B1150">
        <v>19.15</v>
      </c>
    </row>
    <row r="1151" spans="1:2" ht="15">
      <c r="A1151" s="29">
        <v>0.7986111111111112</v>
      </c>
      <c r="B1151">
        <v>19.17</v>
      </c>
    </row>
    <row r="1152" spans="1:2" ht="15">
      <c r="A1152" s="29">
        <v>0.7993055555555556</v>
      </c>
      <c r="B1152">
        <v>19.18</v>
      </c>
    </row>
    <row r="1153" spans="1:2" ht="15">
      <c r="A1153" s="29">
        <v>0.7999999999999999</v>
      </c>
      <c r="B1153">
        <v>19.2</v>
      </c>
    </row>
    <row r="1154" spans="1:2" ht="15">
      <c r="A1154" s="29">
        <v>0.8006944444444444</v>
      </c>
      <c r="B1154">
        <v>19.22</v>
      </c>
    </row>
    <row r="1155" spans="1:2" ht="15">
      <c r="A1155" s="29">
        <v>0.8013888888888889</v>
      </c>
      <c r="B1155">
        <v>19.23</v>
      </c>
    </row>
    <row r="1156" spans="1:2" ht="15">
      <c r="A1156" s="29">
        <v>0.8020833333333334</v>
      </c>
      <c r="B1156">
        <v>19.25</v>
      </c>
    </row>
    <row r="1157" spans="1:2" ht="15">
      <c r="A1157" s="29">
        <v>0.8027777777777777</v>
      </c>
      <c r="B1157">
        <v>19.27</v>
      </c>
    </row>
    <row r="1158" spans="1:2" ht="15">
      <c r="A1158" s="29">
        <v>0.8034722222222223</v>
      </c>
      <c r="B1158">
        <v>19.28</v>
      </c>
    </row>
    <row r="1159" spans="1:2" ht="15">
      <c r="A1159" s="29">
        <v>0.8041666666666667</v>
      </c>
      <c r="B1159">
        <v>19.3</v>
      </c>
    </row>
    <row r="1160" spans="1:2" ht="15">
      <c r="A1160" s="29">
        <v>0.8048611111111111</v>
      </c>
      <c r="B1160">
        <v>19.32</v>
      </c>
    </row>
    <row r="1161" spans="1:2" ht="15">
      <c r="A1161" s="29">
        <v>0.8055555555555555</v>
      </c>
      <c r="B1161">
        <v>19.33</v>
      </c>
    </row>
    <row r="1162" spans="1:2" ht="15">
      <c r="A1162" s="29">
        <v>0.80625</v>
      </c>
      <c r="B1162">
        <v>19.35</v>
      </c>
    </row>
    <row r="1163" spans="1:2" ht="15">
      <c r="A1163" s="29">
        <v>0.8069444444444445</v>
      </c>
      <c r="B1163">
        <v>19.37</v>
      </c>
    </row>
    <row r="1164" spans="1:2" ht="15">
      <c r="A1164" s="29">
        <v>0.8076388888888889</v>
      </c>
      <c r="B1164">
        <v>19.38</v>
      </c>
    </row>
    <row r="1165" spans="1:2" ht="15">
      <c r="A1165" s="29">
        <v>0.8083333333333332</v>
      </c>
      <c r="B1165">
        <v>19.4</v>
      </c>
    </row>
    <row r="1166" spans="1:2" ht="15">
      <c r="A1166" s="29">
        <v>0.8090277777777778</v>
      </c>
      <c r="B1166">
        <v>19.42</v>
      </c>
    </row>
    <row r="1167" spans="1:2" ht="15">
      <c r="A1167" s="29">
        <v>0.8097222222222222</v>
      </c>
      <c r="B1167">
        <v>19.43</v>
      </c>
    </row>
    <row r="1168" spans="1:2" ht="15">
      <c r="A1168" s="29">
        <v>0.8104166666666667</v>
      </c>
      <c r="B1168">
        <v>19.45</v>
      </c>
    </row>
    <row r="1169" spans="1:2" ht="15">
      <c r="A1169" s="29">
        <v>0.811111111111111</v>
      </c>
      <c r="B1169">
        <v>19.47</v>
      </c>
    </row>
    <row r="1170" spans="1:2" ht="15">
      <c r="A1170" s="29">
        <v>0.8118055555555556</v>
      </c>
      <c r="B1170">
        <v>19.48</v>
      </c>
    </row>
    <row r="1171" spans="1:2" ht="15">
      <c r="A1171" s="29">
        <v>0.8125</v>
      </c>
      <c r="B1171">
        <v>19.5</v>
      </c>
    </row>
    <row r="1172" spans="1:2" ht="15">
      <c r="A1172" s="29">
        <v>0.8131944444444444</v>
      </c>
      <c r="B1172">
        <v>19.52</v>
      </c>
    </row>
    <row r="1173" spans="1:2" ht="15">
      <c r="A1173" s="29">
        <v>0.813888888888889</v>
      </c>
      <c r="B1173">
        <v>19.53</v>
      </c>
    </row>
    <row r="1174" spans="1:2" ht="15">
      <c r="A1174" s="29">
        <v>0.8145833333333333</v>
      </c>
      <c r="B1174">
        <v>19.55</v>
      </c>
    </row>
    <row r="1175" spans="1:2" ht="15">
      <c r="A1175" s="29">
        <v>0.8152777777777778</v>
      </c>
      <c r="B1175">
        <v>19.57</v>
      </c>
    </row>
    <row r="1176" spans="1:2" ht="15">
      <c r="A1176" s="29">
        <v>0.8159722222222222</v>
      </c>
      <c r="B1176">
        <v>19.58</v>
      </c>
    </row>
    <row r="1177" spans="1:2" ht="15">
      <c r="A1177" s="29">
        <v>0.8166666666666668</v>
      </c>
      <c r="B1177">
        <v>19.6</v>
      </c>
    </row>
    <row r="1178" spans="1:2" ht="15">
      <c r="A1178" s="29">
        <v>0.8173611111111111</v>
      </c>
      <c r="B1178">
        <v>19.62</v>
      </c>
    </row>
    <row r="1179" spans="1:2" ht="15">
      <c r="A1179" s="29">
        <v>0.8180555555555555</v>
      </c>
      <c r="B1179">
        <v>19.63</v>
      </c>
    </row>
    <row r="1180" spans="1:2" ht="15">
      <c r="A1180" s="29">
        <v>0.81875</v>
      </c>
      <c r="B1180">
        <v>19.65</v>
      </c>
    </row>
    <row r="1181" spans="1:2" ht="15">
      <c r="A1181" s="29">
        <v>0.8194444444444445</v>
      </c>
      <c r="B1181">
        <v>19.67</v>
      </c>
    </row>
    <row r="1182" spans="1:2" ht="15">
      <c r="A1182" s="29">
        <v>0.8201388888888889</v>
      </c>
      <c r="B1182">
        <v>19.68</v>
      </c>
    </row>
    <row r="1183" spans="1:2" ht="15">
      <c r="A1183" s="29">
        <v>0.8208333333333333</v>
      </c>
      <c r="B1183">
        <v>19.7</v>
      </c>
    </row>
    <row r="1184" spans="1:2" ht="15">
      <c r="A1184" s="29">
        <v>0.8215277777777777</v>
      </c>
      <c r="B1184">
        <v>19.72</v>
      </c>
    </row>
    <row r="1185" spans="1:2" ht="15">
      <c r="A1185" s="29">
        <v>0.8222222222222223</v>
      </c>
      <c r="B1185">
        <v>19.73</v>
      </c>
    </row>
    <row r="1186" spans="1:2" ht="15">
      <c r="A1186" s="29">
        <v>0.8229166666666666</v>
      </c>
      <c r="B1186">
        <v>19.75</v>
      </c>
    </row>
    <row r="1187" spans="1:2" ht="15">
      <c r="A1187" s="29">
        <v>0.8236111111111111</v>
      </c>
      <c r="B1187">
        <v>19.77</v>
      </c>
    </row>
    <row r="1188" spans="1:2" ht="15">
      <c r="A1188" s="29">
        <v>0.8243055555555556</v>
      </c>
      <c r="B1188">
        <v>19.78</v>
      </c>
    </row>
    <row r="1189" spans="1:2" ht="15">
      <c r="A1189" s="29">
        <v>0.8250000000000001</v>
      </c>
      <c r="B1189">
        <v>19.8</v>
      </c>
    </row>
    <row r="1190" spans="1:2" ht="15">
      <c r="A1190" s="29">
        <v>0.8256944444444444</v>
      </c>
      <c r="B1190">
        <v>19.82</v>
      </c>
    </row>
    <row r="1191" spans="1:2" ht="15">
      <c r="A1191" s="29">
        <v>0.8263888888888888</v>
      </c>
      <c r="B1191">
        <v>19.83</v>
      </c>
    </row>
    <row r="1192" spans="1:2" ht="15">
      <c r="A1192" s="29">
        <v>0.8270833333333334</v>
      </c>
      <c r="B1192">
        <v>19.85</v>
      </c>
    </row>
    <row r="1193" spans="1:2" ht="15">
      <c r="A1193" s="29">
        <v>0.8277777777777778</v>
      </c>
      <c r="B1193">
        <v>19.87</v>
      </c>
    </row>
    <row r="1194" spans="1:2" ht="15">
      <c r="A1194" s="29">
        <v>0.8284722222222222</v>
      </c>
      <c r="B1194">
        <v>19.88</v>
      </c>
    </row>
    <row r="1195" spans="1:2" ht="15">
      <c r="A1195" s="29">
        <v>0.8291666666666666</v>
      </c>
      <c r="B1195">
        <v>19.9</v>
      </c>
    </row>
    <row r="1196" spans="1:2" ht="15">
      <c r="A1196" s="29">
        <v>0.8298611111111112</v>
      </c>
      <c r="B1196">
        <v>19.92</v>
      </c>
    </row>
    <row r="1197" spans="1:2" ht="15">
      <c r="A1197" s="29">
        <v>0.8305555555555556</v>
      </c>
      <c r="B1197">
        <v>19.93</v>
      </c>
    </row>
    <row r="1198" spans="1:2" ht="15">
      <c r="A1198" s="29">
        <v>0.8312499999999999</v>
      </c>
      <c r="B1198">
        <v>19.95</v>
      </c>
    </row>
    <row r="1199" spans="1:2" ht="15">
      <c r="A1199" s="29">
        <v>0.8319444444444444</v>
      </c>
      <c r="B1199">
        <v>19.97</v>
      </c>
    </row>
    <row r="1200" spans="1:2" ht="15">
      <c r="A1200" s="29">
        <v>0.8326388888888889</v>
      </c>
      <c r="B1200">
        <v>19.98</v>
      </c>
    </row>
    <row r="1201" spans="1:2" ht="15">
      <c r="A1201" s="29">
        <v>0.8333333333333334</v>
      </c>
      <c r="B1201">
        <v>20</v>
      </c>
    </row>
    <row r="1202" spans="1:2" ht="15">
      <c r="A1202" s="29">
        <v>0.8340277777777777</v>
      </c>
      <c r="B1202">
        <v>20.02</v>
      </c>
    </row>
    <row r="1203" spans="1:2" ht="15">
      <c r="A1203" s="29">
        <v>0.8347222222222223</v>
      </c>
      <c r="B1203">
        <v>20.03</v>
      </c>
    </row>
    <row r="1204" spans="1:2" ht="15">
      <c r="A1204" s="29">
        <v>0.8354166666666667</v>
      </c>
      <c r="B1204">
        <v>20.05</v>
      </c>
    </row>
    <row r="1205" spans="1:2" ht="15">
      <c r="A1205" s="29">
        <v>0.8361111111111111</v>
      </c>
      <c r="B1205">
        <v>20.07</v>
      </c>
    </row>
    <row r="1206" spans="1:2" ht="15">
      <c r="A1206" s="29">
        <v>0.8368055555555555</v>
      </c>
      <c r="B1206">
        <v>20.08</v>
      </c>
    </row>
    <row r="1207" spans="1:2" ht="15">
      <c r="A1207" s="29">
        <v>0.8375</v>
      </c>
      <c r="B1207">
        <v>20.1</v>
      </c>
    </row>
    <row r="1208" spans="1:2" ht="15">
      <c r="A1208" s="29">
        <v>0.8381944444444445</v>
      </c>
      <c r="B1208">
        <v>20.12</v>
      </c>
    </row>
    <row r="1209" spans="1:2" ht="15">
      <c r="A1209" s="29">
        <v>0.8388888888888889</v>
      </c>
      <c r="B1209">
        <v>20.13</v>
      </c>
    </row>
    <row r="1210" spans="1:2" ht="15">
      <c r="A1210" s="29">
        <v>0.8395833333333332</v>
      </c>
      <c r="B1210">
        <v>20.15</v>
      </c>
    </row>
    <row r="1211" spans="1:2" ht="15">
      <c r="A1211" s="29">
        <v>0.8402777777777778</v>
      </c>
      <c r="B1211">
        <v>20.17</v>
      </c>
    </row>
    <row r="1212" spans="1:2" ht="15">
      <c r="A1212" s="29">
        <v>0.8409722222222222</v>
      </c>
      <c r="B1212">
        <v>20.18</v>
      </c>
    </row>
    <row r="1213" spans="1:2" ht="15">
      <c r="A1213" s="29">
        <v>0.8416666666666667</v>
      </c>
      <c r="B1213">
        <v>20.2</v>
      </c>
    </row>
    <row r="1214" spans="1:2" ht="15">
      <c r="A1214" s="29">
        <v>0.842361111111111</v>
      </c>
      <c r="B1214">
        <v>20.22</v>
      </c>
    </row>
    <row r="1215" spans="1:2" ht="15">
      <c r="A1215" s="29">
        <v>0.8430555555555556</v>
      </c>
      <c r="B1215">
        <v>20.23</v>
      </c>
    </row>
    <row r="1216" spans="1:2" ht="15">
      <c r="A1216" s="29">
        <v>0.84375</v>
      </c>
      <c r="B1216">
        <v>20.25</v>
      </c>
    </row>
    <row r="1217" spans="1:2" ht="15">
      <c r="A1217" s="29">
        <v>0.8444444444444444</v>
      </c>
      <c r="B1217">
        <v>20.27</v>
      </c>
    </row>
    <row r="1218" spans="1:2" ht="15">
      <c r="A1218" s="29">
        <v>0.845138888888889</v>
      </c>
      <c r="B1218">
        <v>20.28</v>
      </c>
    </row>
    <row r="1219" spans="1:2" ht="15">
      <c r="A1219" s="29">
        <v>0.8458333333333333</v>
      </c>
      <c r="B1219">
        <v>20.3</v>
      </c>
    </row>
    <row r="1220" spans="1:2" ht="15">
      <c r="A1220" s="29">
        <v>0.8465277777777778</v>
      </c>
      <c r="B1220">
        <v>20.32</v>
      </c>
    </row>
    <row r="1221" spans="1:2" ht="15">
      <c r="A1221" s="29">
        <v>0.8472222222222222</v>
      </c>
      <c r="B1221">
        <v>20.33</v>
      </c>
    </row>
    <row r="1222" spans="1:2" ht="15">
      <c r="A1222" s="29">
        <v>0.8479166666666668</v>
      </c>
      <c r="B1222">
        <v>20.35</v>
      </c>
    </row>
    <row r="1223" spans="1:2" ht="15">
      <c r="A1223" s="29">
        <v>0.8486111111111111</v>
      </c>
      <c r="B1223">
        <v>20.37</v>
      </c>
    </row>
    <row r="1224" spans="1:2" ht="15">
      <c r="A1224" s="29">
        <v>0.8493055555555555</v>
      </c>
      <c r="B1224">
        <v>20.38</v>
      </c>
    </row>
    <row r="1225" spans="1:2" ht="15">
      <c r="A1225" s="29">
        <v>0.85</v>
      </c>
      <c r="B1225">
        <v>20.4</v>
      </c>
    </row>
    <row r="1226" spans="1:2" ht="15">
      <c r="A1226" s="29">
        <v>0.8506944444444445</v>
      </c>
      <c r="B1226">
        <v>20.42</v>
      </c>
    </row>
    <row r="1227" spans="1:2" ht="15">
      <c r="A1227" s="29">
        <v>0.8513888888888889</v>
      </c>
      <c r="B1227">
        <v>20.43</v>
      </c>
    </row>
    <row r="1228" spans="1:2" ht="15">
      <c r="A1228" s="29">
        <v>0.8520833333333333</v>
      </c>
      <c r="B1228">
        <v>20.45</v>
      </c>
    </row>
    <row r="1229" spans="1:2" ht="15">
      <c r="A1229" s="29">
        <v>0.8527777777777777</v>
      </c>
      <c r="B1229">
        <v>20.47</v>
      </c>
    </row>
    <row r="1230" spans="1:2" ht="15">
      <c r="A1230" s="29">
        <v>0.8534722222222223</v>
      </c>
      <c r="B1230">
        <v>20.48</v>
      </c>
    </row>
    <row r="1231" spans="1:2" ht="15">
      <c r="A1231" s="29">
        <v>0.8541666666666666</v>
      </c>
      <c r="B1231">
        <v>20.5</v>
      </c>
    </row>
    <row r="1232" spans="1:2" ht="15">
      <c r="A1232" s="29">
        <v>0.8548611111111111</v>
      </c>
      <c r="B1232">
        <v>20.52</v>
      </c>
    </row>
    <row r="1233" spans="1:2" ht="15">
      <c r="A1233" s="29">
        <v>0.8555555555555556</v>
      </c>
      <c r="B1233">
        <v>20.53</v>
      </c>
    </row>
    <row r="1234" spans="1:2" ht="15">
      <c r="A1234" s="29">
        <v>0.8562500000000001</v>
      </c>
      <c r="B1234">
        <v>20.55</v>
      </c>
    </row>
    <row r="1235" spans="1:2" ht="15">
      <c r="A1235" s="29">
        <v>0.8569444444444444</v>
      </c>
      <c r="B1235">
        <v>20.57</v>
      </c>
    </row>
    <row r="1236" spans="1:2" ht="15">
      <c r="A1236" s="29">
        <v>0.8576388888888888</v>
      </c>
      <c r="B1236">
        <v>20.58</v>
      </c>
    </row>
    <row r="1237" spans="1:2" ht="15">
      <c r="A1237" s="29">
        <v>0.8583333333333334</v>
      </c>
      <c r="B1237">
        <v>20.6</v>
      </c>
    </row>
    <row r="1238" spans="1:2" ht="15">
      <c r="A1238" s="29">
        <v>0.8590277777777778</v>
      </c>
      <c r="B1238">
        <v>20.62</v>
      </c>
    </row>
    <row r="1239" spans="1:2" ht="15">
      <c r="A1239" s="29">
        <v>0.8597222222222222</v>
      </c>
      <c r="B1239">
        <v>20.63</v>
      </c>
    </row>
    <row r="1240" spans="1:2" ht="15">
      <c r="A1240" s="29">
        <v>0.8604166666666666</v>
      </c>
      <c r="B1240">
        <v>20.65</v>
      </c>
    </row>
    <row r="1241" spans="1:2" ht="15">
      <c r="A1241" s="29">
        <v>0.8611111111111112</v>
      </c>
      <c r="B1241">
        <v>20.67</v>
      </c>
    </row>
    <row r="1242" spans="1:2" ht="15">
      <c r="A1242" s="29">
        <v>0.8618055555555556</v>
      </c>
      <c r="B1242">
        <v>20.68</v>
      </c>
    </row>
    <row r="1243" spans="1:2" ht="15">
      <c r="A1243" s="29">
        <v>0.8624999999999999</v>
      </c>
      <c r="B1243">
        <v>20.7</v>
      </c>
    </row>
    <row r="1244" spans="1:2" ht="15">
      <c r="A1244" s="29">
        <v>0.8631944444444444</v>
      </c>
      <c r="B1244">
        <v>20.72</v>
      </c>
    </row>
    <row r="1245" spans="1:2" ht="15">
      <c r="A1245" s="29">
        <v>0.8638888888888889</v>
      </c>
      <c r="B1245">
        <v>20.73</v>
      </c>
    </row>
    <row r="1246" spans="1:2" ht="15">
      <c r="A1246" s="29">
        <v>0.8645833333333334</v>
      </c>
      <c r="B1246">
        <v>20.75</v>
      </c>
    </row>
    <row r="1247" spans="1:2" ht="15">
      <c r="A1247" s="29">
        <v>0.8652777777777777</v>
      </c>
      <c r="B1247">
        <v>20.77</v>
      </c>
    </row>
    <row r="1248" spans="1:2" ht="15">
      <c r="A1248" s="29">
        <v>0.8659722222222223</v>
      </c>
      <c r="B1248">
        <v>20.78</v>
      </c>
    </row>
    <row r="1249" spans="1:2" ht="15">
      <c r="A1249" s="29">
        <v>0.8666666666666667</v>
      </c>
      <c r="B1249">
        <v>20.8</v>
      </c>
    </row>
    <row r="1250" spans="1:2" ht="15">
      <c r="A1250" s="29">
        <v>0.8673611111111111</v>
      </c>
      <c r="B1250">
        <v>20.82</v>
      </c>
    </row>
    <row r="1251" spans="1:2" ht="15">
      <c r="A1251" s="29">
        <v>0.8680555555555555</v>
      </c>
      <c r="B1251">
        <v>20.83</v>
      </c>
    </row>
    <row r="1252" spans="1:2" ht="15">
      <c r="A1252" s="29">
        <v>0.86875</v>
      </c>
      <c r="B1252">
        <v>20.85</v>
      </c>
    </row>
    <row r="1253" spans="1:2" ht="15">
      <c r="A1253" s="29">
        <v>0.8694444444444445</v>
      </c>
      <c r="B1253">
        <v>20.87</v>
      </c>
    </row>
    <row r="1254" spans="1:2" ht="15">
      <c r="A1254" s="29">
        <v>0.8701388888888889</v>
      </c>
      <c r="B1254">
        <v>20.88</v>
      </c>
    </row>
    <row r="1255" spans="1:2" ht="15">
      <c r="A1255" s="29">
        <v>0.8708333333333332</v>
      </c>
      <c r="B1255">
        <v>20.9</v>
      </c>
    </row>
    <row r="1256" spans="1:2" ht="15">
      <c r="A1256" s="29">
        <v>0.8715277777777778</v>
      </c>
      <c r="B1256">
        <v>20.92</v>
      </c>
    </row>
    <row r="1257" spans="1:2" ht="15">
      <c r="A1257" s="29">
        <v>0.8722222222222222</v>
      </c>
      <c r="B1257">
        <v>20.93</v>
      </c>
    </row>
    <row r="1258" spans="1:2" ht="15">
      <c r="A1258" s="29">
        <v>0.8729166666666667</v>
      </c>
      <c r="B1258">
        <v>20.95</v>
      </c>
    </row>
    <row r="1259" spans="1:2" ht="15">
      <c r="A1259" s="29">
        <v>0.873611111111111</v>
      </c>
      <c r="B1259">
        <v>20.97</v>
      </c>
    </row>
    <row r="1260" spans="1:2" ht="15">
      <c r="A1260" s="29">
        <v>0.8743055555555556</v>
      </c>
      <c r="B1260">
        <v>20.98</v>
      </c>
    </row>
    <row r="1261" spans="1:2" ht="15">
      <c r="A1261" s="29">
        <v>0.875</v>
      </c>
      <c r="B1261">
        <v>21</v>
      </c>
    </row>
    <row r="1262" spans="1:2" ht="15">
      <c r="A1262" s="29">
        <v>0.8756944444444444</v>
      </c>
      <c r="B1262">
        <v>21.02</v>
      </c>
    </row>
    <row r="1263" spans="1:2" ht="15">
      <c r="A1263" s="29">
        <v>0.876388888888889</v>
      </c>
      <c r="B1263">
        <v>21.03</v>
      </c>
    </row>
    <row r="1264" spans="1:2" ht="15">
      <c r="A1264" s="29">
        <v>0.8770833333333333</v>
      </c>
      <c r="B1264">
        <v>21.05</v>
      </c>
    </row>
    <row r="1265" spans="1:2" ht="15">
      <c r="A1265" s="29">
        <v>0.8777777777777778</v>
      </c>
      <c r="B1265">
        <v>21.07</v>
      </c>
    </row>
    <row r="1266" spans="1:2" ht="15">
      <c r="A1266" s="29">
        <v>0.8784722222222222</v>
      </c>
      <c r="B1266">
        <v>21.08</v>
      </c>
    </row>
    <row r="1267" spans="1:2" ht="15">
      <c r="A1267" s="29">
        <v>0.8791666666666668</v>
      </c>
      <c r="B1267">
        <v>21.1</v>
      </c>
    </row>
    <row r="1268" spans="1:2" ht="15">
      <c r="A1268" s="29">
        <v>0.8798611111111111</v>
      </c>
      <c r="B1268">
        <v>21.12</v>
      </c>
    </row>
    <row r="1269" spans="1:2" ht="15">
      <c r="A1269" s="29">
        <v>0.8805555555555555</v>
      </c>
      <c r="B1269">
        <v>21.13</v>
      </c>
    </row>
    <row r="1270" spans="1:2" ht="15">
      <c r="A1270" s="29">
        <v>0.88125</v>
      </c>
      <c r="B1270">
        <v>21.15</v>
      </c>
    </row>
    <row r="1271" spans="1:2" ht="15">
      <c r="A1271" s="29">
        <v>0.8819444444444445</v>
      </c>
      <c r="B1271">
        <v>21.17</v>
      </c>
    </row>
    <row r="1272" spans="1:2" ht="15">
      <c r="A1272" s="29">
        <v>0.8826388888888889</v>
      </c>
      <c r="B1272">
        <v>21.18</v>
      </c>
    </row>
    <row r="1273" spans="1:2" ht="15">
      <c r="A1273" s="29">
        <v>0.8833333333333333</v>
      </c>
      <c r="B1273">
        <v>21.2</v>
      </c>
    </row>
    <row r="1274" spans="1:2" ht="15">
      <c r="A1274" s="29">
        <v>0.8840277777777777</v>
      </c>
      <c r="B1274">
        <v>21.22</v>
      </c>
    </row>
    <row r="1275" spans="1:2" ht="15">
      <c r="A1275" s="29">
        <v>0.8847222222222223</v>
      </c>
      <c r="B1275">
        <v>21.23</v>
      </c>
    </row>
    <row r="1276" spans="1:2" ht="15">
      <c r="A1276" s="29">
        <v>0.8854166666666666</v>
      </c>
      <c r="B1276">
        <v>21.25</v>
      </c>
    </row>
    <row r="1277" spans="1:2" ht="15">
      <c r="A1277" s="29">
        <v>0.8861111111111111</v>
      </c>
      <c r="B1277">
        <v>21.27</v>
      </c>
    </row>
    <row r="1278" spans="1:2" ht="15">
      <c r="A1278" s="29">
        <v>0.8868055555555556</v>
      </c>
      <c r="B1278">
        <v>21.28</v>
      </c>
    </row>
    <row r="1279" spans="1:2" ht="15">
      <c r="A1279" s="29">
        <v>0.8875000000000001</v>
      </c>
      <c r="B1279">
        <v>21.3</v>
      </c>
    </row>
    <row r="1280" spans="1:2" ht="15">
      <c r="A1280" s="29">
        <v>0.8881944444444444</v>
      </c>
      <c r="B1280">
        <v>21.32</v>
      </c>
    </row>
    <row r="1281" spans="1:2" ht="15">
      <c r="A1281" s="29">
        <v>0.8888888888888888</v>
      </c>
      <c r="B1281">
        <v>21.33</v>
      </c>
    </row>
    <row r="1282" spans="1:2" ht="15">
      <c r="A1282" s="29">
        <v>0.8895833333333334</v>
      </c>
      <c r="B1282">
        <v>21.35</v>
      </c>
    </row>
    <row r="1283" spans="1:2" ht="15">
      <c r="A1283" s="29">
        <v>0.8902777777777778</v>
      </c>
      <c r="B1283">
        <v>21.37</v>
      </c>
    </row>
    <row r="1284" spans="1:2" ht="15">
      <c r="A1284" s="29">
        <v>0.8909722222222222</v>
      </c>
      <c r="B1284">
        <v>21.38</v>
      </c>
    </row>
    <row r="1285" spans="1:2" ht="15">
      <c r="A1285" s="29">
        <v>0.8916666666666666</v>
      </c>
      <c r="B1285">
        <v>21.4</v>
      </c>
    </row>
    <row r="1286" spans="1:2" ht="15">
      <c r="A1286" s="29">
        <v>0.8923611111111112</v>
      </c>
      <c r="B1286">
        <v>21.42</v>
      </c>
    </row>
    <row r="1287" spans="1:2" ht="15">
      <c r="A1287" s="29">
        <v>0.8930555555555556</v>
      </c>
      <c r="B1287">
        <v>21.43</v>
      </c>
    </row>
    <row r="1288" spans="1:2" ht="15">
      <c r="A1288" s="29">
        <v>0.8937499999999999</v>
      </c>
      <c r="B1288">
        <v>21.45</v>
      </c>
    </row>
    <row r="1289" spans="1:2" ht="15">
      <c r="A1289" s="29">
        <v>0.8944444444444444</v>
      </c>
      <c r="B1289">
        <v>21.47</v>
      </c>
    </row>
    <row r="1290" spans="1:2" ht="15">
      <c r="A1290" s="29">
        <v>0.8951388888888889</v>
      </c>
      <c r="B1290">
        <v>21.48</v>
      </c>
    </row>
    <row r="1291" spans="1:2" ht="15">
      <c r="A1291" s="29">
        <v>0.8958333333333334</v>
      </c>
      <c r="B1291">
        <v>21.5</v>
      </c>
    </row>
    <row r="1292" spans="1:2" ht="15">
      <c r="A1292" s="29">
        <v>0.8965277777777777</v>
      </c>
      <c r="B1292">
        <v>21.52</v>
      </c>
    </row>
    <row r="1293" spans="1:2" ht="15">
      <c r="A1293" s="29">
        <v>0.8972222222222223</v>
      </c>
      <c r="B1293">
        <v>21.53</v>
      </c>
    </row>
    <row r="1294" spans="1:2" ht="15">
      <c r="A1294" s="29">
        <v>0.8979166666666667</v>
      </c>
      <c r="B1294">
        <v>21.55</v>
      </c>
    </row>
    <row r="1295" spans="1:2" ht="15">
      <c r="A1295" s="29">
        <v>0.8986111111111111</v>
      </c>
      <c r="B1295">
        <v>21.57</v>
      </c>
    </row>
    <row r="1296" spans="1:2" ht="15">
      <c r="A1296" s="29">
        <v>0.8993055555555555</v>
      </c>
      <c r="B1296">
        <v>21.58</v>
      </c>
    </row>
    <row r="1297" spans="1:2" ht="15">
      <c r="A1297" s="29">
        <v>0.9</v>
      </c>
      <c r="B1297">
        <v>21.6</v>
      </c>
    </row>
    <row r="1298" spans="1:2" ht="15">
      <c r="A1298" s="29">
        <v>0.9006944444444445</v>
      </c>
      <c r="B1298">
        <v>21.62</v>
      </c>
    </row>
    <row r="1299" spans="1:2" ht="15">
      <c r="A1299" s="29">
        <v>0.9013888888888889</v>
      </c>
      <c r="B1299">
        <v>21.63</v>
      </c>
    </row>
    <row r="1300" spans="1:2" ht="15">
      <c r="A1300" s="29">
        <v>0.9020833333333332</v>
      </c>
      <c r="B1300">
        <v>21.65</v>
      </c>
    </row>
    <row r="1301" spans="1:2" ht="15">
      <c r="A1301" s="29">
        <v>0.9027777777777778</v>
      </c>
      <c r="B1301">
        <v>21.67</v>
      </c>
    </row>
    <row r="1302" spans="1:2" ht="15">
      <c r="A1302" s="29">
        <v>0.9034722222222222</v>
      </c>
      <c r="B1302">
        <v>21.68</v>
      </c>
    </row>
    <row r="1303" spans="1:2" ht="15">
      <c r="A1303" s="29">
        <v>0.9041666666666667</v>
      </c>
      <c r="B1303">
        <v>21.7</v>
      </c>
    </row>
    <row r="1304" spans="1:2" ht="15">
      <c r="A1304" s="29">
        <v>0.904861111111111</v>
      </c>
      <c r="B1304">
        <v>21.72</v>
      </c>
    </row>
    <row r="1305" spans="1:2" ht="15">
      <c r="A1305" s="29">
        <v>0.9055555555555556</v>
      </c>
      <c r="B1305">
        <v>21.73</v>
      </c>
    </row>
    <row r="1306" spans="1:2" ht="15">
      <c r="A1306" s="29">
        <v>0.90625</v>
      </c>
      <c r="B1306">
        <v>21.75</v>
      </c>
    </row>
    <row r="1307" spans="1:2" ht="15">
      <c r="A1307" s="29">
        <v>0.9069444444444444</v>
      </c>
      <c r="B1307">
        <v>21.77</v>
      </c>
    </row>
    <row r="1308" spans="1:2" ht="15">
      <c r="A1308" s="29">
        <v>0.907638888888889</v>
      </c>
      <c r="B1308">
        <v>21.78</v>
      </c>
    </row>
    <row r="1309" spans="1:2" ht="15">
      <c r="A1309" s="29">
        <v>0.9083333333333333</v>
      </c>
      <c r="B1309">
        <v>21.8</v>
      </c>
    </row>
    <row r="1310" spans="1:2" ht="15">
      <c r="A1310" s="29">
        <v>0.9090277777777778</v>
      </c>
      <c r="B1310">
        <v>21.82</v>
      </c>
    </row>
    <row r="1311" spans="1:2" ht="15">
      <c r="A1311" s="29">
        <v>0.9097222222222222</v>
      </c>
      <c r="B1311">
        <v>21.83</v>
      </c>
    </row>
    <row r="1312" spans="1:2" ht="15">
      <c r="A1312" s="29">
        <v>0.9104166666666668</v>
      </c>
      <c r="B1312">
        <v>21.85</v>
      </c>
    </row>
    <row r="1313" spans="1:2" ht="15">
      <c r="A1313" s="29">
        <v>0.9111111111111111</v>
      </c>
      <c r="B1313">
        <v>21.87</v>
      </c>
    </row>
    <row r="1314" spans="1:2" ht="15">
      <c r="A1314" s="29">
        <v>0.9118055555555555</v>
      </c>
      <c r="B1314">
        <v>21.88</v>
      </c>
    </row>
    <row r="1315" spans="1:2" ht="15">
      <c r="A1315" s="29">
        <v>0.9125</v>
      </c>
      <c r="B1315">
        <v>21.9</v>
      </c>
    </row>
    <row r="1316" spans="1:2" ht="15">
      <c r="A1316" s="29">
        <v>0.9131944444444445</v>
      </c>
      <c r="B1316">
        <v>21.92</v>
      </c>
    </row>
    <row r="1317" spans="1:2" ht="15">
      <c r="A1317" s="29">
        <v>0.9138888888888889</v>
      </c>
      <c r="B1317">
        <v>21.93</v>
      </c>
    </row>
    <row r="1318" spans="1:2" ht="15">
      <c r="A1318" s="29">
        <v>0.9145833333333333</v>
      </c>
      <c r="B1318">
        <v>21.95</v>
      </c>
    </row>
    <row r="1319" spans="1:2" ht="15">
      <c r="A1319" s="29">
        <v>0.9152777777777777</v>
      </c>
      <c r="B1319">
        <v>21.97</v>
      </c>
    </row>
    <row r="1320" spans="1:2" ht="15">
      <c r="A1320" s="29">
        <v>0.9159722222222223</v>
      </c>
      <c r="B1320">
        <v>21.98</v>
      </c>
    </row>
    <row r="1321" spans="1:2" ht="15">
      <c r="A1321" s="29">
        <v>0.9166666666666666</v>
      </c>
      <c r="B1321">
        <v>22</v>
      </c>
    </row>
    <row r="1322" spans="1:2" ht="15">
      <c r="A1322" s="29">
        <v>0.9173611111111111</v>
      </c>
      <c r="B1322">
        <v>22.02</v>
      </c>
    </row>
    <row r="1323" spans="1:2" ht="15">
      <c r="A1323" s="29">
        <v>0.9180555555555556</v>
      </c>
      <c r="B1323">
        <v>22.03</v>
      </c>
    </row>
    <row r="1324" spans="1:2" ht="15">
      <c r="A1324" s="29">
        <v>0.9187500000000001</v>
      </c>
      <c r="B1324">
        <v>22.05</v>
      </c>
    </row>
    <row r="1325" spans="1:2" ht="15">
      <c r="A1325" s="29">
        <v>0.9194444444444444</v>
      </c>
      <c r="B1325">
        <v>22.07</v>
      </c>
    </row>
    <row r="1326" spans="1:2" ht="15">
      <c r="A1326" s="29">
        <v>0.9201388888888888</v>
      </c>
      <c r="B1326">
        <v>22.08</v>
      </c>
    </row>
    <row r="1327" spans="1:2" ht="15">
      <c r="A1327" s="29">
        <v>0.9208333333333334</v>
      </c>
      <c r="B1327">
        <v>22.1</v>
      </c>
    </row>
    <row r="1328" spans="1:2" ht="15">
      <c r="A1328" s="29">
        <v>0.9215277777777778</v>
      </c>
      <c r="B1328">
        <v>22.12</v>
      </c>
    </row>
    <row r="1329" spans="1:2" ht="15">
      <c r="A1329" s="29">
        <v>0.9222222222222222</v>
      </c>
      <c r="B1329">
        <v>22.13</v>
      </c>
    </row>
    <row r="1330" spans="1:2" ht="15">
      <c r="A1330" s="29">
        <v>0.9229166666666666</v>
      </c>
      <c r="B1330">
        <v>22.15</v>
      </c>
    </row>
    <row r="1331" spans="1:2" ht="15">
      <c r="A1331" s="29">
        <v>0.9236111111111112</v>
      </c>
      <c r="B1331">
        <v>22.17</v>
      </c>
    </row>
    <row r="1332" spans="1:2" ht="15">
      <c r="A1332" s="29">
        <v>0.9243055555555556</v>
      </c>
      <c r="B1332">
        <v>22.18</v>
      </c>
    </row>
    <row r="1333" spans="1:2" ht="15">
      <c r="A1333" s="29">
        <v>0.9249999999999999</v>
      </c>
      <c r="B1333">
        <v>22.2</v>
      </c>
    </row>
    <row r="1334" spans="1:2" ht="15">
      <c r="A1334" s="29">
        <v>0.9256944444444444</v>
      </c>
      <c r="B1334">
        <v>22.22</v>
      </c>
    </row>
    <row r="1335" spans="1:2" ht="15">
      <c r="A1335" s="29">
        <v>0.9263888888888889</v>
      </c>
      <c r="B1335">
        <v>22.23</v>
      </c>
    </row>
    <row r="1336" spans="1:2" ht="15">
      <c r="A1336" s="29">
        <v>0.9270833333333334</v>
      </c>
      <c r="B1336">
        <v>22.25</v>
      </c>
    </row>
    <row r="1337" spans="1:2" ht="15">
      <c r="A1337" s="29">
        <v>0.9277777777777777</v>
      </c>
      <c r="B1337">
        <v>22.27</v>
      </c>
    </row>
    <row r="1338" spans="1:2" ht="15">
      <c r="A1338" s="29">
        <v>0.9284722222222223</v>
      </c>
      <c r="B1338">
        <v>22.28</v>
      </c>
    </row>
    <row r="1339" spans="1:2" ht="15">
      <c r="A1339" s="29">
        <v>0.9291666666666667</v>
      </c>
      <c r="B1339">
        <v>22.3</v>
      </c>
    </row>
    <row r="1340" spans="1:2" ht="15">
      <c r="A1340" s="29">
        <v>0.9298611111111111</v>
      </c>
      <c r="B1340">
        <v>22.32</v>
      </c>
    </row>
    <row r="1341" spans="1:2" ht="15">
      <c r="A1341" s="29">
        <v>0.9305555555555555</v>
      </c>
      <c r="B1341">
        <v>22.33</v>
      </c>
    </row>
    <row r="1342" spans="1:2" ht="15">
      <c r="A1342" s="29">
        <v>0.93125</v>
      </c>
      <c r="B1342">
        <v>22.35</v>
      </c>
    </row>
    <row r="1343" spans="1:2" ht="15">
      <c r="A1343" s="29">
        <v>0.9319444444444445</v>
      </c>
      <c r="B1343">
        <v>22.37</v>
      </c>
    </row>
    <row r="1344" spans="1:2" ht="15">
      <c r="A1344" s="29">
        <v>0.9326388888888889</v>
      </c>
      <c r="B1344">
        <v>22.38</v>
      </c>
    </row>
    <row r="1345" spans="1:2" ht="15">
      <c r="A1345" s="29">
        <v>0.9333333333333332</v>
      </c>
      <c r="B1345">
        <v>22.4</v>
      </c>
    </row>
    <row r="1346" spans="1:2" ht="15">
      <c r="A1346" s="29">
        <v>0.9340277777777778</v>
      </c>
      <c r="B1346">
        <v>22.42</v>
      </c>
    </row>
    <row r="1347" spans="1:2" ht="15">
      <c r="A1347" s="29">
        <v>0.9347222222222222</v>
      </c>
      <c r="B1347">
        <v>22.43</v>
      </c>
    </row>
    <row r="1348" spans="1:2" ht="15">
      <c r="A1348" s="29">
        <v>0.9354166666666667</v>
      </c>
      <c r="B1348">
        <v>22.45</v>
      </c>
    </row>
    <row r="1349" spans="1:2" ht="15">
      <c r="A1349" s="29">
        <v>0.936111111111111</v>
      </c>
      <c r="B1349">
        <v>22.47</v>
      </c>
    </row>
    <row r="1350" spans="1:2" ht="15">
      <c r="A1350" s="29">
        <v>0.9368055555555556</v>
      </c>
      <c r="B1350">
        <v>22.48</v>
      </c>
    </row>
    <row r="1351" spans="1:2" ht="15">
      <c r="A1351" s="29">
        <v>0.9375</v>
      </c>
      <c r="B1351">
        <v>22.5</v>
      </c>
    </row>
    <row r="1352" spans="1:2" ht="15">
      <c r="A1352" s="29">
        <v>0.9381944444444444</v>
      </c>
      <c r="B1352">
        <v>22.52</v>
      </c>
    </row>
    <row r="1353" spans="1:2" ht="15">
      <c r="A1353" s="29">
        <v>0.938888888888889</v>
      </c>
      <c r="B1353">
        <v>22.53</v>
      </c>
    </row>
    <row r="1354" spans="1:2" ht="15">
      <c r="A1354" s="29">
        <v>0.9395833333333333</v>
      </c>
      <c r="B1354">
        <v>22.55</v>
      </c>
    </row>
    <row r="1355" spans="1:2" ht="15">
      <c r="A1355" s="29">
        <v>0.9402777777777778</v>
      </c>
      <c r="B1355">
        <v>22.57</v>
      </c>
    </row>
    <row r="1356" spans="1:2" ht="15">
      <c r="A1356" s="29">
        <v>0.9409722222222222</v>
      </c>
      <c r="B1356">
        <v>22.58</v>
      </c>
    </row>
    <row r="1357" spans="1:2" ht="15">
      <c r="A1357" s="29">
        <v>0.9416666666666668</v>
      </c>
      <c r="B1357">
        <v>22.6</v>
      </c>
    </row>
    <row r="1358" spans="1:2" ht="15">
      <c r="A1358" s="29">
        <v>0.9423611111111111</v>
      </c>
      <c r="B1358">
        <v>22.62</v>
      </c>
    </row>
    <row r="1359" spans="1:2" ht="15">
      <c r="A1359" s="29">
        <v>0.9430555555555555</v>
      </c>
      <c r="B1359">
        <v>22.63</v>
      </c>
    </row>
    <row r="1360" spans="1:2" ht="15">
      <c r="A1360" s="29">
        <v>0.94375</v>
      </c>
      <c r="B1360">
        <v>22.65</v>
      </c>
    </row>
    <row r="1361" spans="1:2" ht="15">
      <c r="A1361" s="29">
        <v>0.9444444444444445</v>
      </c>
      <c r="B1361">
        <v>22.67</v>
      </c>
    </row>
    <row r="1362" spans="1:2" ht="15">
      <c r="A1362" s="29">
        <v>0.9451388888888889</v>
      </c>
      <c r="B1362">
        <v>22.68</v>
      </c>
    </row>
    <row r="1363" spans="1:2" ht="15">
      <c r="A1363" s="29">
        <v>0.9458333333333333</v>
      </c>
      <c r="B1363">
        <v>22.7</v>
      </c>
    </row>
    <row r="1364" spans="1:2" ht="15">
      <c r="A1364" s="29">
        <v>0.9465277777777777</v>
      </c>
      <c r="B1364">
        <v>22.72</v>
      </c>
    </row>
    <row r="1365" spans="1:2" ht="15">
      <c r="A1365" s="29">
        <v>0.9472222222222223</v>
      </c>
      <c r="B1365">
        <v>22.73</v>
      </c>
    </row>
    <row r="1366" spans="1:2" ht="15">
      <c r="A1366" s="29">
        <v>0.9479166666666666</v>
      </c>
      <c r="B1366">
        <v>22.75</v>
      </c>
    </row>
    <row r="1367" spans="1:2" ht="15">
      <c r="A1367" s="29">
        <v>0.9486111111111111</v>
      </c>
      <c r="B1367">
        <v>22.77</v>
      </c>
    </row>
    <row r="1368" spans="1:2" ht="15">
      <c r="A1368" s="29">
        <v>0.9493055555555556</v>
      </c>
      <c r="B1368">
        <v>22.78</v>
      </c>
    </row>
    <row r="1369" spans="1:2" ht="15">
      <c r="A1369" s="29">
        <v>0.9500000000000001</v>
      </c>
      <c r="B1369">
        <v>22.8</v>
      </c>
    </row>
    <row r="1370" spans="1:2" ht="15">
      <c r="A1370" s="29">
        <v>0.9506944444444444</v>
      </c>
      <c r="B1370">
        <v>22.82</v>
      </c>
    </row>
    <row r="1371" spans="1:2" ht="15">
      <c r="A1371" s="29">
        <v>0.9513888888888888</v>
      </c>
      <c r="B1371">
        <v>22.83</v>
      </c>
    </row>
    <row r="1372" spans="1:2" ht="15">
      <c r="A1372" s="29">
        <v>0.9520833333333334</v>
      </c>
      <c r="B1372">
        <v>22.85</v>
      </c>
    </row>
    <row r="1373" spans="1:2" ht="15">
      <c r="A1373" s="29">
        <v>0.9527777777777778</v>
      </c>
      <c r="B1373">
        <v>22.87</v>
      </c>
    </row>
    <row r="1374" spans="1:2" ht="15">
      <c r="A1374" s="29">
        <v>0.9534722222222222</v>
      </c>
      <c r="B1374">
        <v>22.88</v>
      </c>
    </row>
    <row r="1375" spans="1:2" ht="15">
      <c r="A1375" s="29">
        <v>0.9541666666666666</v>
      </c>
      <c r="B1375">
        <v>22.9</v>
      </c>
    </row>
    <row r="1376" spans="1:2" ht="15">
      <c r="A1376" s="29">
        <v>0.9548611111111112</v>
      </c>
      <c r="B1376">
        <v>22.92</v>
      </c>
    </row>
    <row r="1377" spans="1:2" ht="15">
      <c r="A1377" s="29">
        <v>0.9555555555555556</v>
      </c>
      <c r="B1377">
        <v>22.93</v>
      </c>
    </row>
    <row r="1378" spans="1:2" ht="15">
      <c r="A1378" s="29">
        <v>0.9562499999999999</v>
      </c>
      <c r="B1378">
        <v>22.95</v>
      </c>
    </row>
    <row r="1379" spans="1:2" ht="15">
      <c r="A1379" s="29">
        <v>0.9569444444444444</v>
      </c>
      <c r="B1379">
        <v>22.97</v>
      </c>
    </row>
    <row r="1380" spans="1:2" ht="15">
      <c r="A1380" s="29">
        <v>0.9576388888888889</v>
      </c>
      <c r="B1380">
        <v>22.98</v>
      </c>
    </row>
    <row r="1381" spans="1:2" ht="15">
      <c r="A1381" s="29">
        <v>0.9583333333333334</v>
      </c>
      <c r="B1381">
        <v>23</v>
      </c>
    </row>
    <row r="1382" spans="1:2" ht="15">
      <c r="A1382" s="29">
        <v>0.9590277777777777</v>
      </c>
      <c r="B1382">
        <v>23.02</v>
      </c>
    </row>
    <row r="1383" spans="1:2" ht="15">
      <c r="A1383" s="29">
        <v>0.9597222222222223</v>
      </c>
      <c r="B1383">
        <v>23.03</v>
      </c>
    </row>
    <row r="1384" spans="1:2" ht="15">
      <c r="A1384" s="29">
        <v>0.9604166666666667</v>
      </c>
      <c r="B1384">
        <v>23.05</v>
      </c>
    </row>
    <row r="1385" spans="1:2" ht="15">
      <c r="A1385" s="29">
        <v>0.9611111111111111</v>
      </c>
      <c r="B1385">
        <v>23.07</v>
      </c>
    </row>
    <row r="1386" spans="1:2" ht="15">
      <c r="A1386" s="29">
        <v>0.9618055555555555</v>
      </c>
      <c r="B1386">
        <v>23.08</v>
      </c>
    </row>
    <row r="1387" spans="1:2" ht="15">
      <c r="A1387" s="29">
        <v>0.9625</v>
      </c>
      <c r="B1387">
        <v>23.1</v>
      </c>
    </row>
    <row r="1388" spans="1:2" ht="15">
      <c r="A1388" s="29">
        <v>0.9631944444444445</v>
      </c>
      <c r="B1388">
        <v>23.12</v>
      </c>
    </row>
    <row r="1389" spans="1:2" ht="15">
      <c r="A1389" s="29">
        <v>0.9638888888888889</v>
      </c>
      <c r="B1389">
        <v>23.13</v>
      </c>
    </row>
    <row r="1390" spans="1:2" ht="15">
      <c r="A1390" s="29">
        <v>0.9645833333333332</v>
      </c>
      <c r="B1390">
        <v>23.15</v>
      </c>
    </row>
    <row r="1391" spans="1:2" ht="15">
      <c r="A1391" s="29">
        <v>0.9652777777777778</v>
      </c>
      <c r="B1391">
        <v>23.17</v>
      </c>
    </row>
    <row r="1392" spans="1:2" ht="15">
      <c r="A1392" s="29">
        <v>0.9659722222222222</v>
      </c>
      <c r="B1392">
        <v>23.18</v>
      </c>
    </row>
    <row r="1393" spans="1:2" ht="15">
      <c r="A1393" s="29">
        <v>0.9666666666666667</v>
      </c>
      <c r="B1393">
        <v>23.2</v>
      </c>
    </row>
    <row r="1394" spans="1:2" ht="15">
      <c r="A1394" s="29">
        <v>0.967361111111111</v>
      </c>
      <c r="B1394">
        <v>23.22</v>
      </c>
    </row>
    <row r="1395" spans="1:2" ht="15">
      <c r="A1395" s="29">
        <v>0.9680555555555556</v>
      </c>
      <c r="B1395">
        <v>23.23</v>
      </c>
    </row>
    <row r="1396" spans="1:2" ht="15">
      <c r="A1396" s="29">
        <v>0.96875</v>
      </c>
      <c r="B1396">
        <v>23.25</v>
      </c>
    </row>
    <row r="1397" spans="1:2" ht="15">
      <c r="A1397" s="29">
        <v>0.9694444444444444</v>
      </c>
      <c r="B1397">
        <v>23.27</v>
      </c>
    </row>
    <row r="1398" spans="1:2" ht="15">
      <c r="A1398" s="29">
        <v>0.970138888888889</v>
      </c>
      <c r="B1398">
        <v>23.28</v>
      </c>
    </row>
    <row r="1399" spans="1:2" ht="15">
      <c r="A1399" s="29">
        <v>0.9708333333333333</v>
      </c>
      <c r="B1399">
        <v>23.3</v>
      </c>
    </row>
    <row r="1400" spans="1:2" ht="15">
      <c r="A1400" s="29">
        <v>0.9715277777777778</v>
      </c>
      <c r="B1400">
        <v>23.32</v>
      </c>
    </row>
    <row r="1401" spans="1:2" ht="15">
      <c r="A1401" s="29">
        <v>0.9722222222222222</v>
      </c>
      <c r="B1401">
        <v>23.33</v>
      </c>
    </row>
    <row r="1402" spans="1:2" ht="15">
      <c r="A1402" s="29">
        <v>0.9729166666666668</v>
      </c>
      <c r="B1402">
        <v>23.35</v>
      </c>
    </row>
    <row r="1403" spans="1:2" ht="15">
      <c r="A1403" s="29">
        <v>0.9736111111111111</v>
      </c>
      <c r="B1403">
        <v>23.37</v>
      </c>
    </row>
    <row r="1404" spans="1:2" ht="15">
      <c r="A1404" s="29">
        <v>0.9743055555555555</v>
      </c>
      <c r="B1404">
        <v>23.38</v>
      </c>
    </row>
    <row r="1405" spans="1:2" ht="15">
      <c r="A1405" s="29">
        <v>0.975</v>
      </c>
      <c r="B1405">
        <v>23.4</v>
      </c>
    </row>
    <row r="1406" spans="1:2" ht="15">
      <c r="A1406" s="29">
        <v>0.9756944444444445</v>
      </c>
      <c r="B1406">
        <v>23.42</v>
      </c>
    </row>
    <row r="1407" spans="1:2" ht="15">
      <c r="A1407" s="29">
        <v>0.9763888888888889</v>
      </c>
      <c r="B1407">
        <v>23.43</v>
      </c>
    </row>
    <row r="1408" spans="1:2" ht="15">
      <c r="A1408" s="29">
        <v>0.9770833333333333</v>
      </c>
      <c r="B1408">
        <v>23.45</v>
      </c>
    </row>
    <row r="1409" spans="1:2" ht="15">
      <c r="A1409" s="29">
        <v>0.9777777777777777</v>
      </c>
      <c r="B1409">
        <v>23.47</v>
      </c>
    </row>
    <row r="1410" spans="1:2" ht="15">
      <c r="A1410" s="29">
        <v>0.9784722222222223</v>
      </c>
      <c r="B1410">
        <v>23.48</v>
      </c>
    </row>
    <row r="1411" spans="1:2" ht="15">
      <c r="A1411" s="29">
        <v>0.9791666666666666</v>
      </c>
      <c r="B1411">
        <v>23.5</v>
      </c>
    </row>
    <row r="1412" spans="1:2" ht="15">
      <c r="A1412" s="29">
        <v>0.9798611111111111</v>
      </c>
      <c r="B1412">
        <v>23.52</v>
      </c>
    </row>
    <row r="1413" spans="1:2" ht="15">
      <c r="A1413" s="29">
        <v>0.9805555555555556</v>
      </c>
      <c r="B1413">
        <v>23.53</v>
      </c>
    </row>
    <row r="1414" spans="1:2" ht="15">
      <c r="A1414" s="29">
        <v>0.9812500000000001</v>
      </c>
      <c r="B1414">
        <v>23.55</v>
      </c>
    </row>
    <row r="1415" spans="1:2" ht="15">
      <c r="A1415" s="29">
        <v>0.9819444444444444</v>
      </c>
      <c r="B1415">
        <v>23.57</v>
      </c>
    </row>
    <row r="1416" spans="1:2" ht="15">
      <c r="A1416" s="29">
        <v>0.9826388888888888</v>
      </c>
      <c r="B1416">
        <v>23.58</v>
      </c>
    </row>
    <row r="1417" spans="1:2" ht="15">
      <c r="A1417" s="29">
        <v>0.9833333333333334</v>
      </c>
      <c r="B1417">
        <v>23.6</v>
      </c>
    </row>
    <row r="1418" spans="1:2" ht="15">
      <c r="A1418" s="29">
        <v>0.9840277777777778</v>
      </c>
      <c r="B1418">
        <v>23.62</v>
      </c>
    </row>
    <row r="1419" spans="1:2" ht="15">
      <c r="A1419" s="29">
        <v>0.9847222222222222</v>
      </c>
      <c r="B1419">
        <v>23.63</v>
      </c>
    </row>
    <row r="1420" spans="1:2" ht="15">
      <c r="A1420" s="29">
        <v>0.9854166666666666</v>
      </c>
      <c r="B1420">
        <v>23.65</v>
      </c>
    </row>
    <row r="1421" spans="1:2" ht="15">
      <c r="A1421" s="29">
        <v>0.9861111111111112</v>
      </c>
      <c r="B1421">
        <v>23.67</v>
      </c>
    </row>
    <row r="1422" spans="1:2" ht="15">
      <c r="A1422" s="29">
        <v>0.9868055555555556</v>
      </c>
      <c r="B1422">
        <v>23.68</v>
      </c>
    </row>
    <row r="1423" spans="1:2" ht="15">
      <c r="A1423" s="29">
        <v>0.9874999999999999</v>
      </c>
      <c r="B1423">
        <v>23.7</v>
      </c>
    </row>
    <row r="1424" spans="1:2" ht="15">
      <c r="A1424" s="29">
        <v>0.9881944444444444</v>
      </c>
      <c r="B1424">
        <v>23.72</v>
      </c>
    </row>
    <row r="1425" spans="1:2" ht="15">
      <c r="A1425" s="29">
        <v>0.9888888888888889</v>
      </c>
      <c r="B1425">
        <v>23.73</v>
      </c>
    </row>
    <row r="1426" spans="1:2" ht="15">
      <c r="A1426" s="29">
        <v>0.9895833333333334</v>
      </c>
      <c r="B1426">
        <v>23.75</v>
      </c>
    </row>
    <row r="1427" spans="1:2" ht="15">
      <c r="A1427" s="29">
        <v>0.9902777777777777</v>
      </c>
      <c r="B1427">
        <v>23.77</v>
      </c>
    </row>
    <row r="1428" spans="1:2" ht="15">
      <c r="A1428" s="29">
        <v>0.9909722222222223</v>
      </c>
      <c r="B1428">
        <v>23.78</v>
      </c>
    </row>
    <row r="1429" spans="1:2" ht="15">
      <c r="A1429" s="29">
        <v>0.9916666666666667</v>
      </c>
      <c r="B1429">
        <v>23.8</v>
      </c>
    </row>
    <row r="1430" spans="1:2" ht="15">
      <c r="A1430" s="29">
        <v>0.9923611111111111</v>
      </c>
      <c r="B1430">
        <v>23.82</v>
      </c>
    </row>
    <row r="1431" spans="1:2" ht="15">
      <c r="A1431" s="29">
        <v>0.9930555555555555</v>
      </c>
      <c r="B1431">
        <v>23.83</v>
      </c>
    </row>
    <row r="1432" spans="1:2" ht="15">
      <c r="A1432" s="29">
        <v>0.99375</v>
      </c>
      <c r="B1432">
        <v>23.85</v>
      </c>
    </row>
    <row r="1433" spans="1:2" ht="15">
      <c r="A1433" s="29">
        <v>0.9944444444444445</v>
      </c>
      <c r="B1433">
        <v>23.87</v>
      </c>
    </row>
    <row r="1434" spans="1:2" ht="15">
      <c r="A1434" s="29">
        <v>0.9951388888888889</v>
      </c>
      <c r="B1434">
        <v>23.88</v>
      </c>
    </row>
    <row r="1435" spans="1:2" ht="15">
      <c r="A1435" s="29">
        <v>0.9958333333333332</v>
      </c>
      <c r="B1435">
        <v>23.9</v>
      </c>
    </row>
    <row r="1436" spans="1:2" ht="15">
      <c r="A1436" s="29">
        <v>0.9965277777777778</v>
      </c>
      <c r="B1436">
        <v>23.92</v>
      </c>
    </row>
    <row r="1437" spans="1:2" ht="15">
      <c r="A1437" s="29">
        <v>0.9972222222222222</v>
      </c>
      <c r="B1437">
        <v>23.93</v>
      </c>
    </row>
    <row r="1438" spans="1:2" ht="15">
      <c r="A1438" s="29">
        <v>0.9979166666666667</v>
      </c>
      <c r="B1438">
        <v>23.95</v>
      </c>
    </row>
    <row r="1439" spans="1:2" ht="15">
      <c r="A1439" s="29">
        <v>0.998611111111111</v>
      </c>
      <c r="B1439">
        <v>23.97</v>
      </c>
    </row>
    <row r="1440" spans="1:2" ht="15">
      <c r="A1440" s="29">
        <v>0.9993055555555556</v>
      </c>
      <c r="B1440">
        <v>23.98</v>
      </c>
    </row>
    <row r="1441" spans="1:2" ht="15">
      <c r="A1441" s="29">
        <v>1</v>
      </c>
      <c r="B1441">
        <v>24</v>
      </c>
    </row>
    <row r="1442" spans="1:2" ht="15">
      <c r="A1442" s="29">
        <v>1.0006944444444443</v>
      </c>
      <c r="B1442">
        <v>24.02</v>
      </c>
    </row>
    <row r="1443" spans="1:2" ht="15">
      <c r="A1443" s="29">
        <v>1.0013888888888889</v>
      </c>
      <c r="B1443">
        <v>24.03</v>
      </c>
    </row>
    <row r="1444" spans="1:2" ht="15">
      <c r="A1444" s="29">
        <v>1.0020833333333334</v>
      </c>
      <c r="B1444">
        <v>24.05</v>
      </c>
    </row>
    <row r="1445" spans="1:2" ht="15">
      <c r="A1445" s="29">
        <v>1.0027777777777778</v>
      </c>
      <c r="B1445">
        <v>24.07</v>
      </c>
    </row>
    <row r="1446" spans="1:2" ht="15">
      <c r="A1446" s="29">
        <v>1.003472222222222</v>
      </c>
      <c r="B1446">
        <v>24.08</v>
      </c>
    </row>
    <row r="1447" spans="1:2" ht="15">
      <c r="A1447" s="29">
        <v>1.0041666666666667</v>
      </c>
      <c r="B1447">
        <v>24.1</v>
      </c>
    </row>
    <row r="1448" spans="1:2" ht="15">
      <c r="A1448" s="29">
        <v>1.0048611111111112</v>
      </c>
      <c r="B1448">
        <v>24.12</v>
      </c>
    </row>
    <row r="1449" spans="1:2" ht="15">
      <c r="A1449" s="29">
        <v>1.0055555555555555</v>
      </c>
      <c r="B1449">
        <v>24.13</v>
      </c>
    </row>
    <row r="1450" spans="1:2" ht="15">
      <c r="A1450" s="29">
        <v>1.0062499999999999</v>
      </c>
      <c r="B1450">
        <v>24.15</v>
      </c>
    </row>
    <row r="1451" spans="1:2" ht="15">
      <c r="A1451" s="29">
        <v>1.0069444444444444</v>
      </c>
      <c r="B1451">
        <v>24.17</v>
      </c>
    </row>
    <row r="1452" spans="1:2" ht="15">
      <c r="A1452" s="29">
        <v>1.007638888888889</v>
      </c>
      <c r="B1452">
        <v>24.18</v>
      </c>
    </row>
    <row r="1453" spans="1:2" ht="15">
      <c r="A1453" s="29">
        <v>1.0083333333333333</v>
      </c>
      <c r="B1453">
        <v>24.2</v>
      </c>
    </row>
    <row r="1454" spans="1:2" ht="15">
      <c r="A1454" s="29">
        <v>1.0090277777777776</v>
      </c>
      <c r="B1454">
        <v>24.22</v>
      </c>
    </row>
    <row r="1455" spans="1:2" ht="15">
      <c r="A1455" s="29">
        <v>1.0097222222222222</v>
      </c>
      <c r="B1455">
        <v>24.23</v>
      </c>
    </row>
    <row r="1456" spans="1:2" ht="15">
      <c r="A1456" s="29">
        <v>1.0104166666666667</v>
      </c>
      <c r="B1456">
        <v>24.25</v>
      </c>
    </row>
    <row r="1457" spans="1:2" ht="15">
      <c r="A1457" s="29">
        <v>1.011111111111111</v>
      </c>
      <c r="B1457">
        <v>24.27</v>
      </c>
    </row>
    <row r="1458" spans="1:2" ht="15">
      <c r="A1458" s="29">
        <v>1.0118055555555556</v>
      </c>
      <c r="B1458">
        <v>24.28</v>
      </c>
    </row>
    <row r="1459" spans="1:2" ht="15">
      <c r="A1459" s="29">
        <v>1.0125</v>
      </c>
      <c r="B1459">
        <v>24.3</v>
      </c>
    </row>
    <row r="1460" spans="1:2" ht="15">
      <c r="A1460" s="29">
        <v>1.0131944444444445</v>
      </c>
      <c r="B1460">
        <v>24.32</v>
      </c>
    </row>
    <row r="1461" spans="1:2" ht="15">
      <c r="A1461" s="29">
        <v>1.0138888888888888</v>
      </c>
      <c r="B1461">
        <v>24.33</v>
      </c>
    </row>
    <row r="1462" spans="1:2" ht="15">
      <c r="A1462" s="29">
        <v>1.0145833333333334</v>
      </c>
      <c r="B1462">
        <v>24.35</v>
      </c>
    </row>
    <row r="1463" spans="1:2" ht="15">
      <c r="A1463" s="29">
        <v>1.0152777777777777</v>
      </c>
      <c r="B1463">
        <v>24.37</v>
      </c>
    </row>
    <row r="1464" spans="1:2" ht="15">
      <c r="A1464" s="29">
        <v>1.0159722222222223</v>
      </c>
      <c r="B1464">
        <v>24.38</v>
      </c>
    </row>
    <row r="1465" spans="1:2" ht="15">
      <c r="A1465" s="29">
        <v>1.0166666666666666</v>
      </c>
      <c r="B1465">
        <v>24.4</v>
      </c>
    </row>
    <row r="1466" spans="1:2" ht="15">
      <c r="A1466" s="29">
        <v>1.0173611111111112</v>
      </c>
      <c r="B1466">
        <v>24.42</v>
      </c>
    </row>
    <row r="1467" spans="1:2" ht="15">
      <c r="A1467" s="29">
        <v>1.0180555555555555</v>
      </c>
      <c r="B1467">
        <v>24.43</v>
      </c>
    </row>
    <row r="1468" spans="1:2" ht="15">
      <c r="A1468" s="29">
        <v>1.01875</v>
      </c>
      <c r="B1468">
        <v>24.45</v>
      </c>
    </row>
    <row r="1469" spans="1:2" ht="15">
      <c r="A1469" s="29">
        <v>1.0194444444444444</v>
      </c>
      <c r="B1469">
        <v>24.47</v>
      </c>
    </row>
    <row r="1470" spans="1:2" ht="15">
      <c r="A1470" s="29">
        <v>1.020138888888889</v>
      </c>
      <c r="B1470">
        <v>24.48</v>
      </c>
    </row>
    <row r="1471" spans="1:2" ht="15">
      <c r="A1471" s="29">
        <v>1.0208333333333333</v>
      </c>
      <c r="B1471">
        <v>24.5</v>
      </c>
    </row>
    <row r="1472" spans="1:2" ht="15">
      <c r="A1472" s="29">
        <v>1.0215277777777778</v>
      </c>
      <c r="B1472">
        <v>24.52</v>
      </c>
    </row>
    <row r="1473" spans="1:2" ht="15">
      <c r="A1473" s="29">
        <v>1.0222222222222224</v>
      </c>
      <c r="B1473">
        <v>24.53</v>
      </c>
    </row>
    <row r="1474" spans="1:2" ht="15">
      <c r="A1474" s="29">
        <v>1.0229166666666667</v>
      </c>
      <c r="B1474">
        <v>24.55</v>
      </c>
    </row>
    <row r="1475" spans="1:2" ht="15">
      <c r="A1475" s="29">
        <v>1.023611111111111</v>
      </c>
      <c r="B1475">
        <v>24.57</v>
      </c>
    </row>
    <row r="1476" spans="1:2" ht="15">
      <c r="A1476" s="29">
        <v>1.0243055555555556</v>
      </c>
      <c r="B1476">
        <v>24.58</v>
      </c>
    </row>
    <row r="1477" spans="1:2" ht="15">
      <c r="A1477" s="29">
        <v>1.0250000000000001</v>
      </c>
      <c r="B1477">
        <v>24.6</v>
      </c>
    </row>
    <row r="1478" spans="1:2" ht="15">
      <c r="A1478" s="29">
        <v>1.0256944444444445</v>
      </c>
      <c r="B1478">
        <v>24.62</v>
      </c>
    </row>
    <row r="1479" spans="1:2" ht="15">
      <c r="A1479" s="29">
        <v>1.0263888888888888</v>
      </c>
      <c r="B1479">
        <v>24.63</v>
      </c>
    </row>
    <row r="1480" spans="1:2" ht="15">
      <c r="A1480" s="29">
        <v>1.0270833333333333</v>
      </c>
      <c r="B1480">
        <v>24.65</v>
      </c>
    </row>
    <row r="1481" spans="1:2" ht="15">
      <c r="A1481" s="29">
        <v>1.027777777777778</v>
      </c>
      <c r="B1481">
        <v>24.67</v>
      </c>
    </row>
    <row r="1482" spans="1:2" ht="15">
      <c r="A1482" s="29">
        <v>1.0284722222222222</v>
      </c>
      <c r="B1482">
        <v>24.68</v>
      </c>
    </row>
    <row r="1483" spans="1:2" ht="15">
      <c r="A1483" s="29">
        <v>1.0291666666666666</v>
      </c>
      <c r="B1483">
        <v>24.7</v>
      </c>
    </row>
    <row r="1484" spans="1:2" ht="15">
      <c r="A1484" s="29">
        <v>1.0298611111111111</v>
      </c>
      <c r="B1484">
        <v>24.72</v>
      </c>
    </row>
    <row r="1485" spans="1:2" ht="15">
      <c r="A1485" s="29">
        <v>1.0305555555555557</v>
      </c>
      <c r="B1485">
        <v>24.73</v>
      </c>
    </row>
    <row r="1486" spans="1:2" ht="15">
      <c r="A1486" s="29">
        <v>1.03125</v>
      </c>
      <c r="B1486">
        <v>24.75</v>
      </c>
    </row>
    <row r="1487" spans="1:2" ht="15">
      <c r="A1487" s="29">
        <v>1.0319444444444443</v>
      </c>
      <c r="B1487">
        <v>24.77</v>
      </c>
    </row>
    <row r="1488" spans="1:2" ht="15">
      <c r="A1488" s="29">
        <v>1.0326388888888889</v>
      </c>
      <c r="B1488">
        <v>24.78</v>
      </c>
    </row>
    <row r="1489" spans="1:2" ht="15">
      <c r="A1489" s="29">
        <v>1.0333333333333334</v>
      </c>
      <c r="B1489">
        <v>24.8</v>
      </c>
    </row>
    <row r="1490" spans="1:2" ht="15">
      <c r="A1490" s="29">
        <v>1.0340277777777778</v>
      </c>
      <c r="B1490">
        <v>24.82</v>
      </c>
    </row>
    <row r="1491" spans="1:2" ht="15">
      <c r="A1491" s="29">
        <v>1.034722222222222</v>
      </c>
      <c r="B1491">
        <v>24.83</v>
      </c>
    </row>
    <row r="1492" spans="1:2" ht="15">
      <c r="A1492" s="29">
        <v>1.0354166666666667</v>
      </c>
      <c r="B1492">
        <v>24.85</v>
      </c>
    </row>
    <row r="1493" spans="1:2" ht="15">
      <c r="A1493" s="29">
        <v>1.0361111111111112</v>
      </c>
      <c r="B1493">
        <v>24.87</v>
      </c>
    </row>
    <row r="1494" spans="1:2" ht="15">
      <c r="A1494" s="29">
        <v>1.0368055555555555</v>
      </c>
      <c r="B1494">
        <v>24.88</v>
      </c>
    </row>
    <row r="1495" spans="1:2" ht="15">
      <c r="A1495" s="29">
        <v>1.0374999999999999</v>
      </c>
      <c r="B1495">
        <v>24.9</v>
      </c>
    </row>
    <row r="1496" spans="1:2" ht="15">
      <c r="A1496" s="29">
        <v>1.0381944444444444</v>
      </c>
      <c r="B1496">
        <v>24.92</v>
      </c>
    </row>
    <row r="1497" spans="1:2" ht="15">
      <c r="A1497" s="29">
        <v>1.038888888888889</v>
      </c>
      <c r="B1497">
        <v>24.93</v>
      </c>
    </row>
    <row r="1498" spans="1:2" ht="15">
      <c r="A1498" s="29">
        <v>1.0395833333333333</v>
      </c>
      <c r="B1498">
        <v>24.95</v>
      </c>
    </row>
    <row r="1499" spans="1:2" ht="15">
      <c r="A1499" s="29">
        <v>1.0402777777777776</v>
      </c>
      <c r="B1499">
        <v>24.97</v>
      </c>
    </row>
    <row r="1500" spans="1:2" ht="15">
      <c r="A1500" s="29">
        <v>1.0409722222222222</v>
      </c>
      <c r="B1500">
        <v>24.98</v>
      </c>
    </row>
    <row r="1501" spans="1:2" ht="15">
      <c r="A1501" s="29">
        <v>1.0416666666666667</v>
      </c>
      <c r="B1501">
        <v>25</v>
      </c>
    </row>
    <row r="1502" spans="1:2" ht="15">
      <c r="A1502" s="29">
        <v>1.042361111111111</v>
      </c>
      <c r="B1502">
        <v>25.02</v>
      </c>
    </row>
    <row r="1503" spans="1:2" ht="15">
      <c r="A1503" s="29">
        <v>1.0430555555555556</v>
      </c>
      <c r="B1503">
        <v>25.03</v>
      </c>
    </row>
    <row r="1504" spans="1:2" ht="15">
      <c r="A1504" s="29">
        <v>1.04375</v>
      </c>
      <c r="B1504">
        <v>25.05</v>
      </c>
    </row>
    <row r="1505" spans="1:2" ht="15">
      <c r="A1505" s="29">
        <v>1.0444444444444445</v>
      </c>
      <c r="B1505">
        <v>25.07</v>
      </c>
    </row>
    <row r="1506" spans="1:2" ht="15">
      <c r="A1506" s="29">
        <v>1.0451388888888888</v>
      </c>
      <c r="B1506">
        <v>25.08</v>
      </c>
    </row>
    <row r="1507" spans="1:2" ht="15">
      <c r="A1507" s="29">
        <v>1.0458333333333334</v>
      </c>
      <c r="B1507">
        <v>25.1</v>
      </c>
    </row>
    <row r="1508" spans="1:2" ht="15">
      <c r="A1508" s="29">
        <v>1.0465277777777777</v>
      </c>
      <c r="B1508">
        <v>25.12</v>
      </c>
    </row>
    <row r="1509" spans="1:2" ht="15">
      <c r="A1509" s="29">
        <v>1.0472222222222223</v>
      </c>
      <c r="B1509">
        <v>25.13</v>
      </c>
    </row>
    <row r="1510" spans="1:2" ht="15">
      <c r="A1510" s="29">
        <v>1.0479166666666666</v>
      </c>
      <c r="B1510">
        <v>25.15</v>
      </c>
    </row>
    <row r="1511" spans="1:2" ht="15">
      <c r="A1511" s="29">
        <v>1.0486111111111112</v>
      </c>
      <c r="B1511">
        <v>25.17</v>
      </c>
    </row>
    <row r="1512" spans="1:2" ht="15">
      <c r="A1512" s="29">
        <v>1.0493055555555555</v>
      </c>
      <c r="B1512">
        <v>25.18</v>
      </c>
    </row>
    <row r="1513" spans="1:2" ht="15">
      <c r="A1513" s="29">
        <v>1.05</v>
      </c>
      <c r="B1513">
        <v>25.2</v>
      </c>
    </row>
    <row r="1514" spans="1:2" ht="15">
      <c r="A1514" s="29">
        <v>1.0506944444444444</v>
      </c>
      <c r="B1514">
        <v>25.22</v>
      </c>
    </row>
    <row r="1515" spans="1:2" ht="15">
      <c r="A1515" s="29">
        <v>1.051388888888889</v>
      </c>
      <c r="B1515">
        <v>25.23</v>
      </c>
    </row>
    <row r="1516" spans="1:2" ht="15">
      <c r="A1516" s="29">
        <v>1.0520833333333333</v>
      </c>
      <c r="B1516">
        <v>25.25</v>
      </c>
    </row>
    <row r="1517" spans="1:2" ht="15">
      <c r="A1517" s="29">
        <v>1.0527777777777778</v>
      </c>
      <c r="B1517">
        <v>25.27</v>
      </c>
    </row>
    <row r="1518" spans="1:2" ht="15">
      <c r="A1518" s="29">
        <v>1.0534722222222224</v>
      </c>
      <c r="B1518">
        <v>25.28</v>
      </c>
    </row>
    <row r="1519" spans="1:2" ht="15">
      <c r="A1519" s="29">
        <v>1.0541666666666667</v>
      </c>
      <c r="B1519">
        <v>25.3</v>
      </c>
    </row>
    <row r="1520" spans="1:2" ht="15">
      <c r="A1520" s="29">
        <v>1.054861111111111</v>
      </c>
      <c r="B1520">
        <v>25.32</v>
      </c>
    </row>
    <row r="1521" spans="1:2" ht="15">
      <c r="A1521" s="29">
        <v>1.0555555555555556</v>
      </c>
      <c r="B1521">
        <v>25.33</v>
      </c>
    </row>
    <row r="1522" spans="1:2" ht="15">
      <c r="A1522" s="29">
        <v>1.0562500000000001</v>
      </c>
      <c r="B1522">
        <v>25.35</v>
      </c>
    </row>
    <row r="1523" spans="1:2" ht="15">
      <c r="A1523" s="29">
        <v>1.0569444444444445</v>
      </c>
      <c r="B1523">
        <v>25.37</v>
      </c>
    </row>
    <row r="1524" spans="1:2" ht="15">
      <c r="A1524" s="29">
        <v>1.0576388888888888</v>
      </c>
      <c r="B1524">
        <v>25.38</v>
      </c>
    </row>
    <row r="1525" spans="1:2" ht="15">
      <c r="A1525" s="29">
        <v>1.0583333333333333</v>
      </c>
      <c r="B1525">
        <v>25.4</v>
      </c>
    </row>
    <row r="1526" spans="1:2" ht="15">
      <c r="A1526" s="29">
        <v>1.059027777777778</v>
      </c>
      <c r="B1526">
        <v>25.42</v>
      </c>
    </row>
    <row r="1527" spans="1:2" ht="15">
      <c r="A1527" s="29">
        <v>1.0597222222222222</v>
      </c>
      <c r="B1527">
        <v>25.43</v>
      </c>
    </row>
    <row r="1528" spans="1:2" ht="15">
      <c r="A1528" s="29">
        <v>1.0604166666666666</v>
      </c>
      <c r="B1528">
        <v>25.45</v>
      </c>
    </row>
    <row r="1529" spans="1:2" ht="15">
      <c r="A1529" s="29">
        <v>1.0611111111111111</v>
      </c>
      <c r="B1529">
        <v>25.47</v>
      </c>
    </row>
    <row r="1530" spans="1:2" ht="15">
      <c r="A1530" s="29">
        <v>1.0618055555555557</v>
      </c>
      <c r="B1530">
        <v>25.48</v>
      </c>
    </row>
    <row r="1531" spans="1:2" ht="15">
      <c r="A1531" s="29">
        <v>1.0625</v>
      </c>
      <c r="B1531">
        <v>25.5</v>
      </c>
    </row>
    <row r="1532" spans="1:2" ht="15">
      <c r="A1532" s="29">
        <v>1.0631944444444443</v>
      </c>
      <c r="B1532">
        <v>25.52</v>
      </c>
    </row>
    <row r="1533" spans="1:2" ht="15">
      <c r="A1533" s="29">
        <v>1.0638888888888889</v>
      </c>
      <c r="B1533">
        <v>25.53</v>
      </c>
    </row>
    <row r="1534" spans="1:2" ht="15">
      <c r="A1534" s="29">
        <v>1.0645833333333334</v>
      </c>
      <c r="B1534">
        <v>25.55</v>
      </c>
    </row>
    <row r="1535" spans="1:2" ht="15">
      <c r="A1535" s="29">
        <v>1.0652777777777778</v>
      </c>
      <c r="B1535">
        <v>25.57</v>
      </c>
    </row>
    <row r="1536" spans="1:2" ht="15">
      <c r="A1536" s="29">
        <v>1.065972222222222</v>
      </c>
      <c r="B1536">
        <v>25.58</v>
      </c>
    </row>
    <row r="1537" spans="1:2" ht="15">
      <c r="A1537" s="29">
        <v>1.0666666666666667</v>
      </c>
      <c r="B1537">
        <v>25.6</v>
      </c>
    </row>
    <row r="1538" spans="1:2" ht="15">
      <c r="A1538" s="29">
        <v>1.0673611111111112</v>
      </c>
      <c r="B1538">
        <v>25.62</v>
      </c>
    </row>
    <row r="1539" spans="1:2" ht="15">
      <c r="A1539" s="29">
        <v>1.0680555555555555</v>
      </c>
      <c r="B1539">
        <v>25.63</v>
      </c>
    </row>
    <row r="1540" spans="1:2" ht="15">
      <c r="A1540" s="29">
        <v>1.0687499999999999</v>
      </c>
      <c r="B1540">
        <v>25.65</v>
      </c>
    </row>
    <row r="1541" spans="1:2" ht="15">
      <c r="A1541" s="29">
        <v>1.0694444444444444</v>
      </c>
      <c r="B1541">
        <v>25.67</v>
      </c>
    </row>
    <row r="1542" spans="1:2" ht="15">
      <c r="A1542" s="29">
        <v>1.070138888888889</v>
      </c>
      <c r="B1542">
        <v>25.68</v>
      </c>
    </row>
    <row r="1543" spans="1:2" ht="15">
      <c r="A1543" s="29">
        <v>1.0708333333333333</v>
      </c>
      <c r="B1543">
        <v>25.7</v>
      </c>
    </row>
    <row r="1544" spans="1:2" ht="15">
      <c r="A1544" s="29">
        <v>1.0715277777777776</v>
      </c>
      <c r="B1544">
        <v>25.72</v>
      </c>
    </row>
    <row r="1545" spans="1:2" ht="15">
      <c r="A1545" s="29">
        <v>1.0722222222222222</v>
      </c>
      <c r="B1545">
        <v>25.73</v>
      </c>
    </row>
    <row r="1546" spans="1:2" ht="15">
      <c r="A1546" s="29">
        <v>1.0729166666666667</v>
      </c>
      <c r="B1546">
        <v>25.75</v>
      </c>
    </row>
    <row r="1547" spans="1:2" ht="15">
      <c r="A1547" s="29">
        <v>1.073611111111111</v>
      </c>
      <c r="B1547">
        <v>25.77</v>
      </c>
    </row>
    <row r="1548" spans="1:2" ht="15">
      <c r="A1548" s="29">
        <v>1.0743055555555556</v>
      </c>
      <c r="B1548">
        <v>25.78</v>
      </c>
    </row>
    <row r="1549" spans="1:2" ht="15">
      <c r="A1549" s="29">
        <v>1.075</v>
      </c>
      <c r="B1549">
        <v>25.8</v>
      </c>
    </row>
    <row r="1550" spans="1:2" ht="15">
      <c r="A1550" s="29">
        <v>1.0756944444444445</v>
      </c>
      <c r="B1550">
        <v>25.82</v>
      </c>
    </row>
    <row r="1551" spans="1:2" ht="15">
      <c r="A1551" s="29">
        <v>1.0763888888888888</v>
      </c>
      <c r="B1551">
        <v>25.83</v>
      </c>
    </row>
    <row r="1552" spans="1:2" ht="15">
      <c r="A1552" s="29">
        <v>1.0770833333333334</v>
      </c>
      <c r="B1552">
        <v>25.85</v>
      </c>
    </row>
    <row r="1553" spans="1:2" ht="15">
      <c r="A1553" s="29">
        <v>1.0777777777777777</v>
      </c>
      <c r="B1553">
        <v>25.87</v>
      </c>
    </row>
    <row r="1554" spans="1:2" ht="15">
      <c r="A1554" s="29">
        <v>1.0784722222222223</v>
      </c>
      <c r="B1554">
        <v>25.88</v>
      </c>
    </row>
    <row r="1555" spans="1:2" ht="15">
      <c r="A1555" s="29">
        <v>1.0791666666666666</v>
      </c>
      <c r="B1555">
        <v>25.9</v>
      </c>
    </row>
    <row r="1556" spans="1:2" ht="15">
      <c r="A1556" s="29">
        <v>1.0798611111111112</v>
      </c>
      <c r="B1556">
        <v>25.92</v>
      </c>
    </row>
    <row r="1557" spans="1:2" ht="15">
      <c r="A1557" s="29">
        <v>1.0805555555555555</v>
      </c>
      <c r="B1557">
        <v>25.93</v>
      </c>
    </row>
    <row r="1558" spans="1:2" ht="15">
      <c r="A1558" s="29">
        <v>1.08125</v>
      </c>
      <c r="B1558">
        <v>25.95</v>
      </c>
    </row>
    <row r="1559" spans="1:2" ht="15">
      <c r="A1559" s="29">
        <v>1.0819444444444444</v>
      </c>
      <c r="B1559">
        <v>25.97</v>
      </c>
    </row>
    <row r="1560" spans="1:2" ht="15">
      <c r="A1560" s="29">
        <v>1.082638888888889</v>
      </c>
      <c r="B1560">
        <v>25.98</v>
      </c>
    </row>
    <row r="1561" spans="1:2" ht="15">
      <c r="A1561" s="29">
        <v>1.0833333333333333</v>
      </c>
      <c r="B1561">
        <v>26</v>
      </c>
    </row>
    <row r="1562" spans="1:2" ht="15">
      <c r="A1562" s="29">
        <v>1.0840277777777778</v>
      </c>
      <c r="B1562">
        <v>26.02</v>
      </c>
    </row>
    <row r="1563" spans="1:2" ht="15">
      <c r="A1563" s="29">
        <v>1.0847222222222224</v>
      </c>
      <c r="B1563">
        <v>26.03</v>
      </c>
    </row>
    <row r="1564" spans="1:2" ht="15">
      <c r="A1564" s="29">
        <v>1.0854166666666667</v>
      </c>
      <c r="B1564">
        <v>26.05</v>
      </c>
    </row>
    <row r="1565" spans="1:2" ht="15">
      <c r="A1565" s="29">
        <v>1.086111111111111</v>
      </c>
      <c r="B1565">
        <v>26.07</v>
      </c>
    </row>
    <row r="1566" spans="1:2" ht="15">
      <c r="A1566" s="29">
        <v>1.0868055555555556</v>
      </c>
      <c r="B1566">
        <v>26.08</v>
      </c>
    </row>
    <row r="1567" spans="1:2" ht="15">
      <c r="A1567" s="29">
        <v>1.0875000000000001</v>
      </c>
      <c r="B1567">
        <v>26.1</v>
      </c>
    </row>
    <row r="1568" spans="1:2" ht="15">
      <c r="A1568" s="29">
        <v>1.0881944444444445</v>
      </c>
      <c r="B1568">
        <v>26.12</v>
      </c>
    </row>
    <row r="1569" spans="1:2" ht="15">
      <c r="A1569" s="29">
        <v>1.0888888888888888</v>
      </c>
      <c r="B1569">
        <v>26.13</v>
      </c>
    </row>
    <row r="1570" spans="1:2" ht="15">
      <c r="A1570" s="29">
        <v>1.0895833333333333</v>
      </c>
      <c r="B1570">
        <v>26.15</v>
      </c>
    </row>
    <row r="1571" spans="1:2" ht="15">
      <c r="A1571" s="29">
        <v>1.090277777777778</v>
      </c>
      <c r="B1571">
        <v>26.17</v>
      </c>
    </row>
    <row r="1572" spans="1:2" ht="15">
      <c r="A1572" s="29">
        <v>1.0909722222222222</v>
      </c>
      <c r="B1572">
        <v>26.18</v>
      </c>
    </row>
    <row r="1573" spans="1:2" ht="15">
      <c r="A1573" s="29">
        <v>1.0916666666666666</v>
      </c>
      <c r="B1573">
        <v>26.2</v>
      </c>
    </row>
    <row r="1574" spans="1:2" ht="15">
      <c r="A1574" s="29">
        <v>1.0923611111111111</v>
      </c>
      <c r="B1574">
        <v>26.22</v>
      </c>
    </row>
    <row r="1575" spans="1:2" ht="15">
      <c r="A1575" s="29">
        <v>1.0930555555555557</v>
      </c>
      <c r="B1575">
        <v>26.23</v>
      </c>
    </row>
    <row r="1576" spans="1:2" ht="15">
      <c r="A1576" s="29">
        <v>1.09375</v>
      </c>
      <c r="B1576">
        <v>26.25</v>
      </c>
    </row>
    <row r="1577" spans="1:2" ht="15">
      <c r="A1577" s="29">
        <v>1.0944444444444443</v>
      </c>
      <c r="B1577">
        <v>26.27</v>
      </c>
    </row>
    <row r="1578" spans="1:2" ht="15">
      <c r="A1578" s="29">
        <v>1.0951388888888889</v>
      </c>
      <c r="B1578">
        <v>26.28</v>
      </c>
    </row>
    <row r="1579" spans="1:2" ht="15">
      <c r="A1579" s="29">
        <v>1.0958333333333334</v>
      </c>
      <c r="B1579">
        <v>26.3</v>
      </c>
    </row>
    <row r="1580" spans="1:2" ht="15">
      <c r="A1580" s="29">
        <v>1.0965277777777778</v>
      </c>
      <c r="B1580">
        <v>26.32</v>
      </c>
    </row>
    <row r="1581" spans="1:2" ht="15">
      <c r="A1581" s="29">
        <v>1.097222222222222</v>
      </c>
      <c r="B1581">
        <v>26.33</v>
      </c>
    </row>
    <row r="1582" spans="1:2" ht="15">
      <c r="A1582" s="29">
        <v>1.0979166666666667</v>
      </c>
      <c r="B1582">
        <v>26.35</v>
      </c>
    </row>
    <row r="1583" spans="1:2" ht="15">
      <c r="A1583" s="29">
        <v>1.0986111111111112</v>
      </c>
      <c r="B1583">
        <v>26.37</v>
      </c>
    </row>
    <row r="1584" spans="1:2" ht="15">
      <c r="A1584" s="29">
        <v>1.0993055555555555</v>
      </c>
      <c r="B1584">
        <v>26.38</v>
      </c>
    </row>
    <row r="1585" spans="1:2" ht="15">
      <c r="A1585" s="29">
        <v>1.0999999999999999</v>
      </c>
      <c r="B1585">
        <v>26.4</v>
      </c>
    </row>
    <row r="1586" spans="1:2" ht="15">
      <c r="A1586" s="29">
        <v>1.1006944444444444</v>
      </c>
      <c r="B1586">
        <v>26.42</v>
      </c>
    </row>
    <row r="1587" spans="1:2" ht="15">
      <c r="A1587" s="29">
        <v>1.101388888888889</v>
      </c>
      <c r="B1587">
        <v>26.43</v>
      </c>
    </row>
    <row r="1588" spans="1:2" ht="15">
      <c r="A1588" s="29">
        <v>1.1020833333333333</v>
      </c>
      <c r="B1588">
        <v>26.45</v>
      </c>
    </row>
    <row r="1589" spans="1:2" ht="15">
      <c r="A1589" s="29">
        <v>1.1027777777777776</v>
      </c>
      <c r="B1589">
        <v>26.47</v>
      </c>
    </row>
    <row r="1590" spans="1:2" ht="15">
      <c r="A1590" s="29">
        <v>1.1034722222222222</v>
      </c>
      <c r="B1590">
        <v>26.48</v>
      </c>
    </row>
    <row r="1591" spans="1:2" ht="15">
      <c r="A1591" s="29">
        <v>1.1041666666666667</v>
      </c>
      <c r="B1591">
        <v>26.5</v>
      </c>
    </row>
    <row r="1592" spans="1:2" ht="15">
      <c r="A1592" s="29">
        <v>1.104861111111111</v>
      </c>
      <c r="B1592">
        <v>26.52</v>
      </c>
    </row>
    <row r="1593" spans="1:2" ht="15">
      <c r="A1593" s="29">
        <v>1.1055555555555556</v>
      </c>
      <c r="B1593">
        <v>26.53</v>
      </c>
    </row>
    <row r="1594" spans="1:2" ht="15">
      <c r="A1594" s="29">
        <v>1.10625</v>
      </c>
      <c r="B1594">
        <v>26.55</v>
      </c>
    </row>
    <row r="1595" spans="1:2" ht="15">
      <c r="A1595" s="29">
        <v>1.1069444444444445</v>
      </c>
      <c r="B1595">
        <v>26.57</v>
      </c>
    </row>
    <row r="1596" spans="1:2" ht="15">
      <c r="A1596" s="29">
        <v>1.1076388888888888</v>
      </c>
      <c r="B1596">
        <v>26.58</v>
      </c>
    </row>
    <row r="1597" spans="1:2" ht="15">
      <c r="A1597" s="29">
        <v>1.1083333333333334</v>
      </c>
      <c r="B1597">
        <v>26.6</v>
      </c>
    </row>
    <row r="1598" spans="1:2" ht="15">
      <c r="A1598" s="29">
        <v>1.1090277777777777</v>
      </c>
      <c r="B1598">
        <v>26.62</v>
      </c>
    </row>
    <row r="1599" spans="1:2" ht="15">
      <c r="A1599" s="29">
        <v>1.1097222222222223</v>
      </c>
      <c r="B1599">
        <v>26.63</v>
      </c>
    </row>
    <row r="1600" spans="1:2" ht="15">
      <c r="A1600" s="29">
        <v>1.1104166666666666</v>
      </c>
      <c r="B1600">
        <v>26.65</v>
      </c>
    </row>
    <row r="1601" spans="1:2" ht="15">
      <c r="A1601" s="29">
        <v>1.1111111111111112</v>
      </c>
      <c r="B1601">
        <v>26.67</v>
      </c>
    </row>
    <row r="1602" spans="1:2" ht="15">
      <c r="A1602" s="29">
        <v>1.1118055555555555</v>
      </c>
      <c r="B1602">
        <v>26.68</v>
      </c>
    </row>
    <row r="1603" spans="1:2" ht="15">
      <c r="A1603" s="29">
        <v>1.1125</v>
      </c>
      <c r="B1603">
        <v>26.7</v>
      </c>
    </row>
    <row r="1604" spans="1:2" ht="15">
      <c r="A1604" s="29">
        <v>1.1131944444444444</v>
      </c>
      <c r="B1604">
        <v>26.72</v>
      </c>
    </row>
    <row r="1605" spans="1:2" ht="15">
      <c r="A1605" s="29">
        <v>1.113888888888889</v>
      </c>
      <c r="B1605">
        <v>26.73</v>
      </c>
    </row>
    <row r="1606" spans="1:2" ht="15">
      <c r="A1606" s="29">
        <v>1.1145833333333333</v>
      </c>
      <c r="B1606">
        <v>26.75</v>
      </c>
    </row>
    <row r="1607" spans="1:2" ht="15">
      <c r="A1607" s="29">
        <v>1.1152777777777778</v>
      </c>
      <c r="B1607">
        <v>26.77</v>
      </c>
    </row>
    <row r="1608" spans="1:2" ht="15">
      <c r="A1608" s="29">
        <v>1.1159722222222224</v>
      </c>
      <c r="B1608">
        <v>26.78</v>
      </c>
    </row>
    <row r="1609" spans="1:2" ht="15">
      <c r="A1609" s="29">
        <v>1.1166666666666667</v>
      </c>
      <c r="B1609">
        <v>26.8</v>
      </c>
    </row>
    <row r="1610" spans="1:2" ht="15">
      <c r="A1610" s="29">
        <v>1.117361111111111</v>
      </c>
      <c r="B1610">
        <v>26.82</v>
      </c>
    </row>
    <row r="1611" spans="1:2" ht="15">
      <c r="A1611" s="29">
        <v>1.1180555555555556</v>
      </c>
      <c r="B1611">
        <v>26.83</v>
      </c>
    </row>
    <row r="1612" spans="1:2" ht="15">
      <c r="A1612" s="29">
        <v>1.1187500000000001</v>
      </c>
      <c r="B1612">
        <v>26.85</v>
      </c>
    </row>
    <row r="1613" spans="1:2" ht="15">
      <c r="A1613" s="29">
        <v>1.1194444444444445</v>
      </c>
      <c r="B1613">
        <v>26.87</v>
      </c>
    </row>
    <row r="1614" spans="1:2" ht="15">
      <c r="A1614" s="29">
        <v>1.1201388888888888</v>
      </c>
      <c r="B1614">
        <v>26.88</v>
      </c>
    </row>
    <row r="1615" spans="1:2" ht="15">
      <c r="A1615" s="29">
        <v>1.1208333333333333</v>
      </c>
      <c r="B1615">
        <v>26.9</v>
      </c>
    </row>
    <row r="1616" spans="1:2" ht="15">
      <c r="A1616" s="29">
        <v>1.121527777777778</v>
      </c>
      <c r="B1616">
        <v>26.92</v>
      </c>
    </row>
    <row r="1617" spans="1:2" ht="15">
      <c r="A1617" s="29">
        <v>1.1222222222222222</v>
      </c>
      <c r="B1617">
        <v>26.93</v>
      </c>
    </row>
    <row r="1618" spans="1:2" ht="15">
      <c r="A1618" s="29">
        <v>1.1229166666666666</v>
      </c>
      <c r="B1618">
        <v>26.95</v>
      </c>
    </row>
    <row r="1619" spans="1:2" ht="15">
      <c r="A1619" s="29">
        <v>1.1236111111111111</v>
      </c>
      <c r="B1619">
        <v>26.97</v>
      </c>
    </row>
    <row r="1620" spans="1:2" ht="15">
      <c r="A1620" s="29">
        <v>1.1243055555555557</v>
      </c>
      <c r="B1620">
        <v>26.98</v>
      </c>
    </row>
    <row r="1621" spans="1:2" ht="15">
      <c r="A1621" s="29">
        <v>1.125</v>
      </c>
      <c r="B1621">
        <v>27</v>
      </c>
    </row>
    <row r="1622" spans="1:2" ht="15">
      <c r="A1622" s="29">
        <v>1.1256944444444443</v>
      </c>
      <c r="B1622">
        <v>27.02</v>
      </c>
    </row>
    <row r="1623" spans="1:2" ht="15">
      <c r="A1623" s="29">
        <v>1.1263888888888889</v>
      </c>
      <c r="B1623">
        <v>27.03</v>
      </c>
    </row>
    <row r="1624" spans="1:2" ht="15">
      <c r="A1624" s="29">
        <v>1.1270833333333334</v>
      </c>
      <c r="B1624">
        <v>27.05</v>
      </c>
    </row>
    <row r="1625" spans="1:2" ht="15">
      <c r="A1625" s="29">
        <v>1.1277777777777778</v>
      </c>
      <c r="B1625">
        <v>27.07</v>
      </c>
    </row>
    <row r="1626" spans="1:2" ht="15">
      <c r="A1626" s="29">
        <v>1.128472222222222</v>
      </c>
      <c r="B1626">
        <v>27.08</v>
      </c>
    </row>
    <row r="1627" spans="1:2" ht="15">
      <c r="A1627" s="29">
        <v>1.1291666666666667</v>
      </c>
      <c r="B1627">
        <v>27.1</v>
      </c>
    </row>
    <row r="1628" spans="1:2" ht="15">
      <c r="A1628" s="29">
        <v>1.1298611111111112</v>
      </c>
      <c r="B1628">
        <v>27.12</v>
      </c>
    </row>
    <row r="1629" spans="1:2" ht="15">
      <c r="A1629" s="29">
        <v>1.1305555555555555</v>
      </c>
      <c r="B1629">
        <v>27.13</v>
      </c>
    </row>
    <row r="1630" spans="1:2" ht="15">
      <c r="A1630" s="29">
        <v>1.1312499999999999</v>
      </c>
      <c r="B1630">
        <v>27.15</v>
      </c>
    </row>
    <row r="1631" spans="1:2" ht="15">
      <c r="A1631" s="29">
        <v>1.1319444444444444</v>
      </c>
      <c r="B1631">
        <v>27.17</v>
      </c>
    </row>
    <row r="1632" spans="1:2" ht="15">
      <c r="A1632" s="29">
        <v>1.132638888888889</v>
      </c>
      <c r="B1632">
        <v>27.18</v>
      </c>
    </row>
    <row r="1633" spans="1:2" ht="15">
      <c r="A1633" s="29">
        <v>1.1333333333333333</v>
      </c>
      <c r="B1633">
        <v>27.2</v>
      </c>
    </row>
    <row r="1634" spans="1:2" ht="15">
      <c r="A1634" s="29">
        <v>1.1340277777777776</v>
      </c>
      <c r="B1634">
        <v>27.22</v>
      </c>
    </row>
    <row r="1635" spans="1:2" ht="15">
      <c r="A1635" s="29">
        <v>1.1347222222222222</v>
      </c>
      <c r="B1635">
        <v>27.23</v>
      </c>
    </row>
    <row r="1636" spans="1:2" ht="15">
      <c r="A1636" s="29">
        <v>1.1354166666666667</v>
      </c>
      <c r="B1636">
        <v>27.25</v>
      </c>
    </row>
    <row r="1637" spans="1:2" ht="15">
      <c r="A1637" s="29">
        <v>1.136111111111111</v>
      </c>
      <c r="B1637">
        <v>27.27</v>
      </c>
    </row>
    <row r="1638" spans="1:2" ht="15">
      <c r="A1638" s="29">
        <v>1.1368055555555556</v>
      </c>
      <c r="B1638">
        <v>27.28</v>
      </c>
    </row>
    <row r="1639" spans="1:2" ht="15">
      <c r="A1639" s="29">
        <v>1.1375</v>
      </c>
      <c r="B1639">
        <v>27.3</v>
      </c>
    </row>
    <row r="1640" spans="1:2" ht="15">
      <c r="A1640" s="29">
        <v>1.1381944444444445</v>
      </c>
      <c r="B1640">
        <v>27.32</v>
      </c>
    </row>
    <row r="1641" spans="1:2" ht="15">
      <c r="A1641" s="29">
        <v>1.1388888888888888</v>
      </c>
      <c r="B1641">
        <v>27.33</v>
      </c>
    </row>
    <row r="1642" spans="1:2" ht="15">
      <c r="A1642" s="29">
        <v>1.1395833333333334</v>
      </c>
      <c r="B1642">
        <v>27.35</v>
      </c>
    </row>
    <row r="1643" spans="1:2" ht="15">
      <c r="A1643" s="29">
        <v>1.1402777777777777</v>
      </c>
      <c r="B1643">
        <v>27.37</v>
      </c>
    </row>
    <row r="1644" spans="1:2" ht="15">
      <c r="A1644" s="29">
        <v>1.1409722222222223</v>
      </c>
      <c r="B1644">
        <v>27.38</v>
      </c>
    </row>
    <row r="1645" spans="1:2" ht="15">
      <c r="A1645" s="29">
        <v>1.1416666666666666</v>
      </c>
      <c r="B1645">
        <v>27.4</v>
      </c>
    </row>
    <row r="1646" spans="1:2" ht="15">
      <c r="A1646" s="29">
        <v>1.1423611111111112</v>
      </c>
      <c r="B1646">
        <v>27.42</v>
      </c>
    </row>
    <row r="1647" spans="1:2" ht="15">
      <c r="A1647" s="29">
        <v>1.1430555555555555</v>
      </c>
      <c r="B1647">
        <v>27.43</v>
      </c>
    </row>
    <row r="1648" spans="1:2" ht="15">
      <c r="A1648" s="29">
        <v>1.14375</v>
      </c>
      <c r="B1648">
        <v>27.45</v>
      </c>
    </row>
    <row r="1649" spans="1:2" ht="15">
      <c r="A1649" s="29">
        <v>1.1444444444444444</v>
      </c>
      <c r="B1649">
        <v>27.47</v>
      </c>
    </row>
    <row r="1650" spans="1:2" ht="15">
      <c r="A1650" s="29">
        <v>1.145138888888889</v>
      </c>
      <c r="B1650">
        <v>27.48</v>
      </c>
    </row>
    <row r="1651" spans="1:2" ht="15">
      <c r="A1651" s="29">
        <v>1.1458333333333333</v>
      </c>
      <c r="B1651">
        <v>27.5</v>
      </c>
    </row>
    <row r="1652" spans="1:2" ht="15">
      <c r="A1652" s="29">
        <v>1.1465277777777778</v>
      </c>
      <c r="B1652">
        <v>27.52</v>
      </c>
    </row>
    <row r="1653" spans="1:2" ht="15">
      <c r="A1653" s="29">
        <v>1.1472222222222224</v>
      </c>
      <c r="B1653">
        <v>27.53</v>
      </c>
    </row>
    <row r="1654" spans="1:2" ht="15">
      <c r="A1654" s="29">
        <v>1.1479166666666667</v>
      </c>
      <c r="B1654">
        <v>27.55</v>
      </c>
    </row>
    <row r="1655" spans="1:2" ht="15">
      <c r="A1655" s="29">
        <v>1.148611111111111</v>
      </c>
      <c r="B1655">
        <v>27.57</v>
      </c>
    </row>
    <row r="1656" spans="1:2" ht="15">
      <c r="A1656" s="29">
        <v>1.1493055555555556</v>
      </c>
      <c r="B1656">
        <v>27.58</v>
      </c>
    </row>
    <row r="1657" spans="1:2" ht="15">
      <c r="A1657" s="29">
        <v>1.1500000000000001</v>
      </c>
      <c r="B1657">
        <v>27.6</v>
      </c>
    </row>
    <row r="1658" spans="1:2" ht="15">
      <c r="A1658" s="29">
        <v>1.1506944444444445</v>
      </c>
      <c r="B1658">
        <v>27.62</v>
      </c>
    </row>
    <row r="1659" spans="1:2" ht="15">
      <c r="A1659" s="29">
        <v>1.1513888888888888</v>
      </c>
      <c r="B1659">
        <v>27.63</v>
      </c>
    </row>
    <row r="1660" spans="1:2" ht="15">
      <c r="A1660" s="29">
        <v>1.1520833333333333</v>
      </c>
      <c r="B1660">
        <v>27.65</v>
      </c>
    </row>
    <row r="1661" spans="1:2" ht="15">
      <c r="A1661" s="29">
        <v>1.152777777777778</v>
      </c>
      <c r="B1661">
        <v>27.67</v>
      </c>
    </row>
    <row r="1662" spans="1:2" ht="15">
      <c r="A1662" s="29">
        <v>1.1534722222222222</v>
      </c>
      <c r="B1662">
        <v>27.68</v>
      </c>
    </row>
    <row r="1663" spans="1:2" ht="15">
      <c r="A1663" s="29">
        <v>1.1541666666666666</v>
      </c>
      <c r="B1663">
        <v>27.7</v>
      </c>
    </row>
    <row r="1664" spans="1:2" ht="15">
      <c r="A1664" s="29">
        <v>1.1548611111111111</v>
      </c>
      <c r="B1664">
        <v>27.72</v>
      </c>
    </row>
    <row r="1665" spans="1:2" ht="15">
      <c r="A1665" s="29">
        <v>1.1555555555555557</v>
      </c>
      <c r="B1665">
        <v>27.73</v>
      </c>
    </row>
    <row r="1666" spans="1:2" ht="15">
      <c r="A1666" s="29">
        <v>1.15625</v>
      </c>
      <c r="B1666">
        <v>27.75</v>
      </c>
    </row>
    <row r="1667" spans="1:2" ht="15">
      <c r="A1667" s="29">
        <v>1.1569444444444443</v>
      </c>
      <c r="B1667">
        <v>27.77</v>
      </c>
    </row>
    <row r="1668" spans="1:2" ht="15">
      <c r="A1668" s="29">
        <v>1.1576388888888889</v>
      </c>
      <c r="B1668">
        <v>27.78</v>
      </c>
    </row>
    <row r="1669" spans="1:2" ht="15">
      <c r="A1669" s="29">
        <v>1.1583333333333334</v>
      </c>
      <c r="B1669">
        <v>27.8</v>
      </c>
    </row>
    <row r="1670" spans="1:2" ht="15">
      <c r="A1670" s="29">
        <v>1.1590277777777778</v>
      </c>
      <c r="B1670">
        <v>27.82</v>
      </c>
    </row>
    <row r="1671" spans="1:2" ht="15">
      <c r="A1671" s="29">
        <v>1.159722222222222</v>
      </c>
      <c r="B1671">
        <v>27.83</v>
      </c>
    </row>
    <row r="1672" spans="1:2" ht="15">
      <c r="A1672" s="29">
        <v>1.1604166666666667</v>
      </c>
      <c r="B1672">
        <v>27.85</v>
      </c>
    </row>
    <row r="1673" spans="1:2" ht="15">
      <c r="A1673" s="29">
        <v>1.1611111111111112</v>
      </c>
      <c r="B1673">
        <v>27.87</v>
      </c>
    </row>
    <row r="1674" spans="1:2" ht="15">
      <c r="A1674" s="29">
        <v>1.1618055555555555</v>
      </c>
      <c r="B1674">
        <v>27.88</v>
      </c>
    </row>
    <row r="1675" spans="1:2" ht="15">
      <c r="A1675" s="29">
        <v>1.1624999999999999</v>
      </c>
      <c r="B1675">
        <v>27.9</v>
      </c>
    </row>
    <row r="1676" spans="1:2" ht="15">
      <c r="A1676" s="29">
        <v>1.1631944444444444</v>
      </c>
      <c r="B1676">
        <v>27.92</v>
      </c>
    </row>
    <row r="1677" spans="1:2" ht="15">
      <c r="A1677" s="29">
        <v>1.163888888888889</v>
      </c>
      <c r="B1677">
        <v>27.93</v>
      </c>
    </row>
    <row r="1678" spans="1:2" ht="15">
      <c r="A1678" s="29">
        <v>1.1645833333333333</v>
      </c>
      <c r="B1678">
        <v>27.95</v>
      </c>
    </row>
    <row r="1679" spans="1:2" ht="15">
      <c r="A1679" s="29">
        <v>1.1652777777777776</v>
      </c>
      <c r="B1679">
        <v>27.97</v>
      </c>
    </row>
    <row r="1680" spans="1:2" ht="15">
      <c r="A1680" s="29">
        <v>1.1659722222222222</v>
      </c>
      <c r="B1680">
        <v>27.98</v>
      </c>
    </row>
    <row r="1681" spans="1:2" ht="15">
      <c r="A1681" s="29">
        <v>1.1666666666666667</v>
      </c>
      <c r="B1681">
        <v>28</v>
      </c>
    </row>
    <row r="1682" spans="1:2" ht="15">
      <c r="A1682" s="29">
        <v>1.167361111111111</v>
      </c>
      <c r="B1682">
        <v>28.02</v>
      </c>
    </row>
    <row r="1683" spans="1:2" ht="15">
      <c r="A1683" s="29">
        <v>1.1680555555555556</v>
      </c>
      <c r="B1683">
        <v>28.03</v>
      </c>
    </row>
    <row r="1684" spans="1:2" ht="15">
      <c r="A1684" s="29">
        <v>1.16875</v>
      </c>
      <c r="B1684">
        <v>28.05</v>
      </c>
    </row>
    <row r="1685" spans="1:2" ht="15">
      <c r="A1685" s="29">
        <v>1.1694444444444445</v>
      </c>
      <c r="B1685">
        <v>28.07</v>
      </c>
    </row>
    <row r="1686" spans="1:2" ht="15">
      <c r="A1686" s="29">
        <v>1.1701388888888888</v>
      </c>
      <c r="B1686">
        <v>28.08</v>
      </c>
    </row>
    <row r="1687" spans="1:2" ht="15">
      <c r="A1687" s="29">
        <v>1.1708333333333334</v>
      </c>
      <c r="B1687">
        <v>28.1</v>
      </c>
    </row>
    <row r="1688" spans="1:2" ht="15">
      <c r="A1688" s="29">
        <v>1.1715277777777777</v>
      </c>
      <c r="B1688">
        <v>28.12</v>
      </c>
    </row>
    <row r="1689" spans="1:2" ht="15">
      <c r="A1689" s="29">
        <v>1.1722222222222223</v>
      </c>
      <c r="B1689">
        <v>28.13</v>
      </c>
    </row>
    <row r="1690" spans="1:2" ht="15">
      <c r="A1690" s="29">
        <v>1.1729166666666666</v>
      </c>
      <c r="B1690">
        <v>28.15</v>
      </c>
    </row>
    <row r="1691" spans="1:2" ht="15">
      <c r="A1691" s="29">
        <v>1.1736111111111112</v>
      </c>
      <c r="B1691">
        <v>28.17</v>
      </c>
    </row>
    <row r="1692" spans="1:2" ht="15">
      <c r="A1692" s="29">
        <v>1.1743055555555555</v>
      </c>
      <c r="B1692">
        <v>28.18</v>
      </c>
    </row>
    <row r="1693" spans="1:2" ht="15">
      <c r="A1693" s="29">
        <v>1.175</v>
      </c>
      <c r="B1693">
        <v>28.2</v>
      </c>
    </row>
    <row r="1694" spans="1:2" ht="15">
      <c r="A1694" s="29">
        <v>1.1756944444444444</v>
      </c>
      <c r="B1694">
        <v>28.22</v>
      </c>
    </row>
    <row r="1695" spans="1:2" ht="15">
      <c r="A1695" s="29">
        <v>1.176388888888889</v>
      </c>
      <c r="B1695">
        <v>28.23</v>
      </c>
    </row>
    <row r="1696" spans="1:2" ht="15">
      <c r="A1696" s="29">
        <v>1.1770833333333333</v>
      </c>
      <c r="B1696">
        <v>28.25</v>
      </c>
    </row>
    <row r="1697" spans="1:2" ht="15">
      <c r="A1697" s="29">
        <v>1.1777777777777778</v>
      </c>
      <c r="B1697">
        <v>28.27</v>
      </c>
    </row>
    <row r="1698" spans="1:2" ht="15">
      <c r="A1698" s="29">
        <v>1.1784722222222224</v>
      </c>
      <c r="B1698">
        <v>28.28</v>
      </c>
    </row>
    <row r="1699" spans="1:2" ht="15">
      <c r="A1699" s="29">
        <v>1.1791666666666667</v>
      </c>
      <c r="B1699">
        <v>28.3</v>
      </c>
    </row>
    <row r="1700" spans="1:2" ht="15">
      <c r="A1700" s="29">
        <v>1.179861111111111</v>
      </c>
      <c r="B1700">
        <v>28.32</v>
      </c>
    </row>
    <row r="1701" spans="1:2" ht="15">
      <c r="A1701" s="29">
        <v>1.1805555555555556</v>
      </c>
      <c r="B1701">
        <v>28.33</v>
      </c>
    </row>
    <row r="1702" spans="1:2" ht="15">
      <c r="A1702" s="29">
        <v>1.1812500000000001</v>
      </c>
      <c r="B1702">
        <v>28.35</v>
      </c>
    </row>
    <row r="1703" spans="1:2" ht="15">
      <c r="A1703" s="29">
        <v>1.1819444444444445</v>
      </c>
      <c r="B1703">
        <v>28.37</v>
      </c>
    </row>
    <row r="1704" spans="1:2" ht="15">
      <c r="A1704" s="29">
        <v>1.1826388888888888</v>
      </c>
      <c r="B1704">
        <v>28.38</v>
      </c>
    </row>
    <row r="1705" spans="1:2" ht="15">
      <c r="A1705" s="29">
        <v>1.1833333333333333</v>
      </c>
      <c r="B1705">
        <v>28.4</v>
      </c>
    </row>
    <row r="1706" spans="1:2" ht="15">
      <c r="A1706" s="29">
        <v>1.184027777777778</v>
      </c>
      <c r="B1706">
        <v>28.42</v>
      </c>
    </row>
    <row r="1707" spans="1:2" ht="15">
      <c r="A1707" s="29">
        <v>1.1847222222222222</v>
      </c>
      <c r="B1707">
        <v>28.43</v>
      </c>
    </row>
    <row r="1708" spans="1:2" ht="15">
      <c r="A1708" s="29">
        <v>1.1854166666666666</v>
      </c>
      <c r="B1708">
        <v>28.45</v>
      </c>
    </row>
    <row r="1709" spans="1:2" ht="15">
      <c r="A1709" s="29">
        <v>1.1861111111111111</v>
      </c>
      <c r="B1709">
        <v>28.47</v>
      </c>
    </row>
    <row r="1710" spans="1:2" ht="15">
      <c r="A1710" s="29">
        <v>1.1868055555555557</v>
      </c>
      <c r="B1710">
        <v>28.48</v>
      </c>
    </row>
    <row r="1711" spans="1:2" ht="15">
      <c r="A1711" s="29">
        <v>1.1875</v>
      </c>
      <c r="B1711">
        <v>28.5</v>
      </c>
    </row>
    <row r="1712" spans="1:2" ht="15">
      <c r="A1712" s="29">
        <v>1.1881944444444443</v>
      </c>
      <c r="B1712">
        <v>28.52</v>
      </c>
    </row>
    <row r="1713" spans="1:2" ht="15">
      <c r="A1713" s="29">
        <v>1.1888888888888889</v>
      </c>
      <c r="B1713">
        <v>28.53</v>
      </c>
    </row>
    <row r="1714" spans="1:2" ht="15">
      <c r="A1714" s="29">
        <v>1.1895833333333334</v>
      </c>
      <c r="B1714">
        <v>28.55</v>
      </c>
    </row>
    <row r="1715" spans="1:2" ht="15">
      <c r="A1715" s="29">
        <v>1.1902777777777778</v>
      </c>
      <c r="B1715">
        <v>28.57</v>
      </c>
    </row>
    <row r="1716" spans="1:2" ht="15">
      <c r="A1716" s="29">
        <v>1.190972222222222</v>
      </c>
      <c r="B1716">
        <v>28.58</v>
      </c>
    </row>
    <row r="1717" spans="1:2" ht="15">
      <c r="A1717" s="29">
        <v>1.1916666666666667</v>
      </c>
      <c r="B1717">
        <v>28.6</v>
      </c>
    </row>
    <row r="1718" spans="1:2" ht="15">
      <c r="A1718" s="29">
        <v>1.1923611111111112</v>
      </c>
      <c r="B1718">
        <v>28.62</v>
      </c>
    </row>
    <row r="1719" spans="1:2" ht="15">
      <c r="A1719" s="29">
        <v>1.1930555555555555</v>
      </c>
      <c r="B1719">
        <v>28.63</v>
      </c>
    </row>
    <row r="1720" spans="1:2" ht="15">
      <c r="A1720" s="29">
        <v>1.1937499999999999</v>
      </c>
      <c r="B1720">
        <v>28.65</v>
      </c>
    </row>
    <row r="1721" spans="1:2" ht="15">
      <c r="A1721" s="29">
        <v>1.1944444444444444</v>
      </c>
      <c r="B1721">
        <v>28.67</v>
      </c>
    </row>
    <row r="1722" spans="1:2" ht="15">
      <c r="A1722" s="29">
        <v>1.195138888888889</v>
      </c>
      <c r="B1722">
        <v>28.68</v>
      </c>
    </row>
    <row r="1723" spans="1:2" ht="15">
      <c r="A1723" s="29">
        <v>1.1958333333333333</v>
      </c>
      <c r="B1723">
        <v>28.7</v>
      </c>
    </row>
    <row r="1724" spans="1:2" ht="15">
      <c r="A1724" s="29">
        <v>1.1965277777777776</v>
      </c>
      <c r="B1724">
        <v>28.72</v>
      </c>
    </row>
    <row r="1725" spans="1:2" ht="15">
      <c r="A1725" s="29">
        <v>1.1972222222222222</v>
      </c>
      <c r="B1725">
        <v>28.73</v>
      </c>
    </row>
    <row r="1726" spans="1:2" ht="15">
      <c r="A1726" s="29">
        <v>1.1979166666666667</v>
      </c>
      <c r="B1726">
        <v>28.75</v>
      </c>
    </row>
    <row r="1727" spans="1:2" ht="15">
      <c r="A1727" s="29">
        <v>1.198611111111111</v>
      </c>
      <c r="B1727">
        <v>28.77</v>
      </c>
    </row>
    <row r="1728" spans="1:2" ht="15">
      <c r="A1728" s="29">
        <v>1.1993055555555556</v>
      </c>
      <c r="B1728">
        <v>28.78</v>
      </c>
    </row>
    <row r="1729" spans="1:2" ht="15">
      <c r="A1729" s="29">
        <v>1.2</v>
      </c>
      <c r="B1729">
        <v>28.8</v>
      </c>
    </row>
    <row r="1730" spans="1:2" ht="15">
      <c r="A1730" s="29">
        <v>1.2006944444444445</v>
      </c>
      <c r="B1730">
        <v>28.82</v>
      </c>
    </row>
    <row r="1731" spans="1:2" ht="15">
      <c r="A1731" s="29">
        <v>1.2013888888888888</v>
      </c>
      <c r="B1731">
        <v>28.83</v>
      </c>
    </row>
    <row r="1732" spans="1:2" ht="15">
      <c r="A1732" s="29">
        <v>1.2020833333333334</v>
      </c>
      <c r="B1732">
        <v>28.85</v>
      </c>
    </row>
    <row r="1733" spans="1:2" ht="15">
      <c r="A1733" s="29">
        <v>1.2027777777777777</v>
      </c>
      <c r="B1733">
        <v>28.87</v>
      </c>
    </row>
    <row r="1734" spans="1:2" ht="15">
      <c r="A1734" s="29">
        <v>1.2034722222222223</v>
      </c>
      <c r="B1734">
        <v>28.88</v>
      </c>
    </row>
    <row r="1735" spans="1:2" ht="15">
      <c r="A1735" s="29">
        <v>1.2041666666666666</v>
      </c>
      <c r="B1735">
        <v>28.9</v>
      </c>
    </row>
    <row r="1736" spans="1:2" ht="15">
      <c r="A1736" s="29">
        <v>1.2048611111111112</v>
      </c>
      <c r="B1736">
        <v>28.92</v>
      </c>
    </row>
    <row r="1737" spans="1:2" ht="15">
      <c r="A1737" s="29">
        <v>1.2055555555555555</v>
      </c>
      <c r="B1737">
        <v>28.93</v>
      </c>
    </row>
    <row r="1738" spans="1:2" ht="15">
      <c r="A1738" s="29">
        <v>1.20625</v>
      </c>
      <c r="B1738">
        <v>28.95</v>
      </c>
    </row>
    <row r="1739" spans="1:2" ht="15">
      <c r="A1739" s="29">
        <v>1.2069444444444444</v>
      </c>
      <c r="B1739">
        <v>28.97</v>
      </c>
    </row>
    <row r="1740" spans="1:2" ht="15">
      <c r="A1740" s="29">
        <v>1.207638888888889</v>
      </c>
      <c r="B1740">
        <v>28.98</v>
      </c>
    </row>
    <row r="1741" spans="1:2" ht="15">
      <c r="A1741" s="29">
        <v>1.2083333333333333</v>
      </c>
      <c r="B1741">
        <v>29</v>
      </c>
    </row>
    <row r="1742" spans="1:2" ht="15">
      <c r="A1742" s="29">
        <v>1.2090277777777778</v>
      </c>
      <c r="B1742">
        <v>29.02</v>
      </c>
    </row>
    <row r="1743" spans="1:2" ht="15">
      <c r="A1743" s="29">
        <v>1.2097222222222224</v>
      </c>
      <c r="B1743">
        <v>29.03</v>
      </c>
    </row>
    <row r="1744" spans="1:2" ht="15">
      <c r="A1744" s="29">
        <v>1.2104166666666667</v>
      </c>
      <c r="B1744">
        <v>29.05</v>
      </c>
    </row>
    <row r="1745" spans="1:2" ht="15">
      <c r="A1745" s="29">
        <v>1.211111111111111</v>
      </c>
      <c r="B1745">
        <v>29.07</v>
      </c>
    </row>
    <row r="1746" spans="1:2" ht="15">
      <c r="A1746" s="29">
        <v>1.2118055555555556</v>
      </c>
      <c r="B1746">
        <v>29.08</v>
      </c>
    </row>
    <row r="1747" spans="1:2" ht="15">
      <c r="A1747" s="29">
        <v>1.2125000000000001</v>
      </c>
      <c r="B1747">
        <v>29.1</v>
      </c>
    </row>
    <row r="1748" spans="1:2" ht="15">
      <c r="A1748" s="29">
        <v>1.2131944444444445</v>
      </c>
      <c r="B1748">
        <v>29.12</v>
      </c>
    </row>
    <row r="1749" spans="1:2" ht="15">
      <c r="A1749" s="29">
        <v>1.2138888888888888</v>
      </c>
      <c r="B1749">
        <v>29.13</v>
      </c>
    </row>
    <row r="1750" spans="1:2" ht="15">
      <c r="A1750" s="29">
        <v>1.2145833333333333</v>
      </c>
      <c r="B1750">
        <v>29.15</v>
      </c>
    </row>
    <row r="1751" spans="1:2" ht="15">
      <c r="A1751" s="29">
        <v>1.215277777777778</v>
      </c>
      <c r="B1751">
        <v>29.17</v>
      </c>
    </row>
    <row r="1752" spans="1:2" ht="15">
      <c r="A1752" s="29">
        <v>1.2159722222222222</v>
      </c>
      <c r="B1752">
        <v>29.18</v>
      </c>
    </row>
    <row r="1753" spans="1:2" ht="15">
      <c r="A1753" s="29">
        <v>1.2166666666666666</v>
      </c>
      <c r="B1753">
        <v>29.2</v>
      </c>
    </row>
    <row r="1754" spans="1:2" ht="15">
      <c r="A1754" s="29">
        <v>1.2173611111111111</v>
      </c>
      <c r="B1754">
        <v>29.22</v>
      </c>
    </row>
    <row r="1755" spans="1:2" ht="15">
      <c r="A1755" s="29">
        <v>1.2180555555555557</v>
      </c>
      <c r="B1755">
        <v>29.23</v>
      </c>
    </row>
    <row r="1756" spans="1:2" ht="15">
      <c r="A1756" s="29">
        <v>1.21875</v>
      </c>
      <c r="B1756">
        <v>29.25</v>
      </c>
    </row>
    <row r="1757" spans="1:2" ht="15">
      <c r="A1757" s="29">
        <v>1.2194444444444443</v>
      </c>
      <c r="B1757">
        <v>29.27</v>
      </c>
    </row>
    <row r="1758" spans="1:2" ht="15">
      <c r="A1758" s="29">
        <v>1.2201388888888889</v>
      </c>
      <c r="B1758">
        <v>29.28</v>
      </c>
    </row>
    <row r="1759" spans="1:2" ht="15">
      <c r="A1759" s="29">
        <v>1.2208333333333334</v>
      </c>
      <c r="B1759">
        <v>29.3</v>
      </c>
    </row>
    <row r="1760" spans="1:2" ht="15">
      <c r="A1760" s="29">
        <v>1.2215277777777778</v>
      </c>
      <c r="B1760">
        <v>29.32</v>
      </c>
    </row>
    <row r="1761" spans="1:2" ht="15">
      <c r="A1761" s="29">
        <v>1.222222222222222</v>
      </c>
      <c r="B1761">
        <v>29.33</v>
      </c>
    </row>
    <row r="1762" spans="1:2" ht="15">
      <c r="A1762" s="29">
        <v>1.2229166666666667</v>
      </c>
      <c r="B1762">
        <v>29.35</v>
      </c>
    </row>
    <row r="1763" spans="1:2" ht="15">
      <c r="A1763" s="29">
        <v>1.2236111111111112</v>
      </c>
      <c r="B1763">
        <v>29.37</v>
      </c>
    </row>
    <row r="1764" spans="1:2" ht="15">
      <c r="A1764" s="29">
        <v>1.2243055555555555</v>
      </c>
      <c r="B1764">
        <v>29.38</v>
      </c>
    </row>
    <row r="1765" spans="1:2" ht="15">
      <c r="A1765" s="29">
        <v>1.2249999999999999</v>
      </c>
      <c r="B1765">
        <v>29.4</v>
      </c>
    </row>
    <row r="1766" spans="1:2" ht="15">
      <c r="A1766" s="29">
        <v>1.2256944444444444</v>
      </c>
      <c r="B1766">
        <v>29.42</v>
      </c>
    </row>
    <row r="1767" spans="1:2" ht="15">
      <c r="A1767" s="29">
        <v>1.226388888888889</v>
      </c>
      <c r="B1767">
        <v>29.43</v>
      </c>
    </row>
    <row r="1768" spans="1:2" ht="15">
      <c r="A1768" s="29">
        <v>1.2270833333333333</v>
      </c>
      <c r="B1768">
        <v>29.45</v>
      </c>
    </row>
    <row r="1769" spans="1:2" ht="15">
      <c r="A1769" s="29">
        <v>1.2277777777777776</v>
      </c>
      <c r="B1769">
        <v>29.47</v>
      </c>
    </row>
    <row r="1770" spans="1:2" ht="15">
      <c r="A1770" s="29">
        <v>1.2284722222222222</v>
      </c>
      <c r="B1770">
        <v>29.48</v>
      </c>
    </row>
    <row r="1771" spans="1:2" ht="15">
      <c r="A1771" s="29">
        <v>1.2291666666666667</v>
      </c>
      <c r="B1771">
        <v>29.5</v>
      </c>
    </row>
    <row r="1772" spans="1:2" ht="15">
      <c r="A1772" s="29">
        <v>1.229861111111111</v>
      </c>
      <c r="B1772">
        <v>29.52</v>
      </c>
    </row>
    <row r="1773" spans="1:2" ht="15">
      <c r="A1773" s="29">
        <v>1.2305555555555556</v>
      </c>
      <c r="B1773">
        <v>29.53</v>
      </c>
    </row>
    <row r="1774" spans="1:2" ht="15">
      <c r="A1774" s="29">
        <v>1.23125</v>
      </c>
      <c r="B1774">
        <v>29.55</v>
      </c>
    </row>
    <row r="1775" spans="1:2" ht="15">
      <c r="A1775" s="29">
        <v>1.2319444444444445</v>
      </c>
      <c r="B1775">
        <v>29.57</v>
      </c>
    </row>
    <row r="1776" spans="1:2" ht="15">
      <c r="A1776" s="29">
        <v>1.2326388888888888</v>
      </c>
      <c r="B1776">
        <v>29.58</v>
      </c>
    </row>
    <row r="1777" spans="1:2" ht="15">
      <c r="A1777" s="29">
        <v>1.2333333333333334</v>
      </c>
      <c r="B1777">
        <v>29.6</v>
      </c>
    </row>
    <row r="1778" spans="1:2" ht="15">
      <c r="A1778" s="29">
        <v>1.2340277777777777</v>
      </c>
      <c r="B1778">
        <v>29.62</v>
      </c>
    </row>
    <row r="1779" spans="1:2" ht="15">
      <c r="A1779" s="29">
        <v>1.2347222222222223</v>
      </c>
      <c r="B1779">
        <v>29.63</v>
      </c>
    </row>
    <row r="1780" spans="1:2" ht="15">
      <c r="A1780" s="29">
        <v>1.2354166666666666</v>
      </c>
      <c r="B1780">
        <v>29.65</v>
      </c>
    </row>
    <row r="1781" spans="1:2" ht="15">
      <c r="A1781" s="29">
        <v>1.2361111111111112</v>
      </c>
      <c r="B1781">
        <v>29.67</v>
      </c>
    </row>
    <row r="1782" spans="1:2" ht="15">
      <c r="A1782" s="29">
        <v>1.2368055555555555</v>
      </c>
      <c r="B1782">
        <v>29.68</v>
      </c>
    </row>
    <row r="1783" spans="1:2" ht="15">
      <c r="A1783" s="29">
        <v>1.2375</v>
      </c>
      <c r="B1783">
        <v>29.7</v>
      </c>
    </row>
    <row r="1784" spans="1:2" ht="15">
      <c r="A1784" s="29">
        <v>1.2381944444444444</v>
      </c>
      <c r="B1784">
        <v>29.72</v>
      </c>
    </row>
    <row r="1785" spans="1:2" ht="15">
      <c r="A1785" s="29">
        <v>1.238888888888889</v>
      </c>
      <c r="B1785">
        <v>29.73</v>
      </c>
    </row>
    <row r="1786" spans="1:2" ht="15">
      <c r="A1786" s="29">
        <v>1.2395833333333333</v>
      </c>
      <c r="B1786">
        <v>29.75</v>
      </c>
    </row>
    <row r="1787" spans="1:2" ht="15">
      <c r="A1787" s="29">
        <v>1.2402777777777778</v>
      </c>
      <c r="B1787">
        <v>29.77</v>
      </c>
    </row>
    <row r="1788" spans="1:2" ht="15">
      <c r="A1788" s="29">
        <v>1.2409722222222224</v>
      </c>
      <c r="B1788">
        <v>29.78</v>
      </c>
    </row>
    <row r="1789" spans="1:2" ht="15">
      <c r="A1789" s="29">
        <v>1.2416666666666667</v>
      </c>
      <c r="B1789">
        <v>29.8</v>
      </c>
    </row>
    <row r="1790" spans="1:2" ht="15">
      <c r="A1790" s="29">
        <v>1.242361111111111</v>
      </c>
      <c r="B1790">
        <v>29.82</v>
      </c>
    </row>
    <row r="1791" spans="1:2" ht="15">
      <c r="A1791" s="29">
        <v>1.2430555555555556</v>
      </c>
      <c r="B1791">
        <v>29.83</v>
      </c>
    </row>
    <row r="1792" spans="1:2" ht="15">
      <c r="A1792" s="29">
        <v>1.2437500000000001</v>
      </c>
      <c r="B1792">
        <v>29.85</v>
      </c>
    </row>
    <row r="1793" spans="1:2" ht="15">
      <c r="A1793" s="29">
        <v>1.2444444444444445</v>
      </c>
      <c r="B1793">
        <v>29.87</v>
      </c>
    </row>
    <row r="1794" spans="1:2" ht="15">
      <c r="A1794" s="29">
        <v>1.2451388888888888</v>
      </c>
      <c r="B1794">
        <v>29.88</v>
      </c>
    </row>
    <row r="1795" spans="1:2" ht="15">
      <c r="A1795" s="29">
        <v>1.2458333333333333</v>
      </c>
      <c r="B1795">
        <v>29.9</v>
      </c>
    </row>
    <row r="1796" spans="1:2" ht="15">
      <c r="A1796" s="29">
        <v>1.246527777777778</v>
      </c>
      <c r="B1796">
        <v>29.92</v>
      </c>
    </row>
    <row r="1797" spans="1:2" ht="15">
      <c r="A1797" s="29">
        <v>1.2472222222222222</v>
      </c>
      <c r="B1797">
        <v>29.93</v>
      </c>
    </row>
    <row r="1798" spans="1:2" ht="15">
      <c r="A1798" s="29">
        <v>1.2479166666666666</v>
      </c>
      <c r="B1798">
        <v>29.95</v>
      </c>
    </row>
    <row r="1799" spans="1:2" ht="15">
      <c r="A1799" s="29">
        <v>1.2486111111111111</v>
      </c>
      <c r="B1799">
        <v>29.97</v>
      </c>
    </row>
    <row r="1800" spans="1:2" ht="15">
      <c r="A1800" s="29">
        <v>1.2493055555555557</v>
      </c>
      <c r="B1800">
        <v>29.98</v>
      </c>
    </row>
    <row r="1801" spans="1:2" ht="15">
      <c r="A1801" s="29">
        <v>1.25</v>
      </c>
      <c r="B1801">
        <v>30</v>
      </c>
    </row>
    <row r="1802" spans="1:2" ht="15">
      <c r="A1802" s="29">
        <v>1.2506944444444443</v>
      </c>
      <c r="B1802">
        <v>30.02</v>
      </c>
    </row>
    <row r="1803" spans="1:2" ht="15">
      <c r="A1803" s="29">
        <v>1.2513888888888889</v>
      </c>
      <c r="B1803">
        <v>30.03</v>
      </c>
    </row>
    <row r="1804" spans="1:2" ht="15">
      <c r="A1804" s="29">
        <v>1.2520833333333334</v>
      </c>
      <c r="B1804">
        <v>30.05</v>
      </c>
    </row>
    <row r="1805" spans="1:2" ht="15">
      <c r="A1805" s="29">
        <v>1.2527777777777778</v>
      </c>
      <c r="B1805">
        <v>30.07</v>
      </c>
    </row>
    <row r="1806" spans="1:2" ht="15">
      <c r="A1806" s="29">
        <v>1.253472222222222</v>
      </c>
      <c r="B1806">
        <v>30.08</v>
      </c>
    </row>
    <row r="1807" spans="1:2" ht="15">
      <c r="A1807" s="29">
        <v>1.2541666666666667</v>
      </c>
      <c r="B1807">
        <v>30.1</v>
      </c>
    </row>
    <row r="1808" spans="1:2" ht="15">
      <c r="A1808" s="29">
        <v>1.2548611111111112</v>
      </c>
      <c r="B1808">
        <v>30.12</v>
      </c>
    </row>
    <row r="1809" spans="1:2" ht="15">
      <c r="A1809" s="29">
        <v>1.2555555555555555</v>
      </c>
      <c r="B1809">
        <v>30.13</v>
      </c>
    </row>
    <row r="1810" spans="1:2" ht="15">
      <c r="A1810" s="29">
        <v>1.2562499999999999</v>
      </c>
      <c r="B1810">
        <v>30.15</v>
      </c>
    </row>
    <row r="1811" spans="1:2" ht="15">
      <c r="A1811" s="29">
        <v>1.2569444444444444</v>
      </c>
      <c r="B1811">
        <v>30.17</v>
      </c>
    </row>
    <row r="1812" spans="1:2" ht="15">
      <c r="A1812" s="29">
        <v>1.257638888888889</v>
      </c>
      <c r="B1812">
        <v>30.18</v>
      </c>
    </row>
    <row r="1813" spans="1:2" ht="15">
      <c r="A1813" s="29">
        <v>1.2583333333333333</v>
      </c>
      <c r="B1813">
        <v>30.2</v>
      </c>
    </row>
    <row r="1814" spans="1:2" ht="15">
      <c r="A1814" s="29">
        <v>1.2590277777777776</v>
      </c>
      <c r="B1814">
        <v>30.22</v>
      </c>
    </row>
    <row r="1815" spans="1:2" ht="15">
      <c r="A1815" s="29">
        <v>1.2597222222222222</v>
      </c>
      <c r="B1815">
        <v>30.23</v>
      </c>
    </row>
    <row r="1816" spans="1:2" ht="15">
      <c r="A1816" s="29">
        <v>1.2604166666666667</v>
      </c>
      <c r="B1816">
        <v>30.25</v>
      </c>
    </row>
    <row r="1817" spans="1:2" ht="15">
      <c r="A1817" s="29">
        <v>1.261111111111111</v>
      </c>
      <c r="B1817">
        <v>30.27</v>
      </c>
    </row>
    <row r="1818" spans="1:2" ht="15">
      <c r="A1818" s="29">
        <v>1.2618055555555556</v>
      </c>
      <c r="B1818">
        <v>30.28</v>
      </c>
    </row>
    <row r="1819" spans="1:2" ht="15">
      <c r="A1819" s="29">
        <v>1.2625</v>
      </c>
      <c r="B1819">
        <v>30.3</v>
      </c>
    </row>
    <row r="1820" spans="1:2" ht="15">
      <c r="A1820" s="29">
        <v>1.2631944444444445</v>
      </c>
      <c r="B1820">
        <v>30.32</v>
      </c>
    </row>
    <row r="1821" spans="1:2" ht="15">
      <c r="A1821" s="29">
        <v>1.2638888888888888</v>
      </c>
      <c r="B1821">
        <v>30.33</v>
      </c>
    </row>
    <row r="1822" spans="1:2" ht="15">
      <c r="A1822" s="29">
        <v>1.2645833333333334</v>
      </c>
      <c r="B1822">
        <v>30.35</v>
      </c>
    </row>
    <row r="1823" spans="1:2" ht="15">
      <c r="A1823" s="29">
        <v>1.2652777777777777</v>
      </c>
      <c r="B1823">
        <v>30.37</v>
      </c>
    </row>
    <row r="1824" spans="1:2" ht="15">
      <c r="A1824" s="29">
        <v>1.2659722222222223</v>
      </c>
      <c r="B1824">
        <v>30.38</v>
      </c>
    </row>
    <row r="1825" spans="1:2" ht="15">
      <c r="A1825" s="29">
        <v>1.2666666666666666</v>
      </c>
      <c r="B1825">
        <v>30.4</v>
      </c>
    </row>
    <row r="1826" spans="1:2" ht="15">
      <c r="A1826" s="29">
        <v>1.2673611111111112</v>
      </c>
      <c r="B1826">
        <v>30.42</v>
      </c>
    </row>
    <row r="1827" spans="1:2" ht="15">
      <c r="A1827" s="29">
        <v>1.2680555555555555</v>
      </c>
      <c r="B1827">
        <v>30.43</v>
      </c>
    </row>
    <row r="1828" spans="1:2" ht="15">
      <c r="A1828" s="29">
        <v>1.26875</v>
      </c>
      <c r="B1828">
        <v>30.45</v>
      </c>
    </row>
    <row r="1829" spans="1:2" ht="15">
      <c r="A1829" s="29">
        <v>1.2694444444444444</v>
      </c>
      <c r="B1829">
        <v>30.47</v>
      </c>
    </row>
    <row r="1830" spans="1:2" ht="15">
      <c r="A1830" s="29">
        <v>1.270138888888889</v>
      </c>
      <c r="B1830">
        <v>30.48</v>
      </c>
    </row>
    <row r="1831" spans="1:2" ht="15">
      <c r="A1831" s="29">
        <v>1.2708333333333333</v>
      </c>
      <c r="B1831">
        <v>30.5</v>
      </c>
    </row>
    <row r="1832" spans="1:2" ht="15">
      <c r="A1832" s="29">
        <v>1.2715277777777778</v>
      </c>
      <c r="B1832">
        <v>30.52</v>
      </c>
    </row>
    <row r="1833" spans="1:2" ht="15">
      <c r="A1833" s="29">
        <v>1.2722222222222224</v>
      </c>
      <c r="B1833">
        <v>30.53</v>
      </c>
    </row>
    <row r="1834" spans="1:2" ht="15">
      <c r="A1834" s="29">
        <v>1.2729166666666667</v>
      </c>
      <c r="B1834">
        <v>30.55</v>
      </c>
    </row>
    <row r="1835" spans="1:2" ht="15">
      <c r="A1835" s="29">
        <v>1.273611111111111</v>
      </c>
      <c r="B1835">
        <v>30.57</v>
      </c>
    </row>
    <row r="1836" spans="1:2" ht="15">
      <c r="A1836" s="29">
        <v>1.2743055555555556</v>
      </c>
      <c r="B1836">
        <v>30.58</v>
      </c>
    </row>
    <row r="1837" spans="1:2" ht="15">
      <c r="A1837" s="29">
        <v>1.2750000000000001</v>
      </c>
      <c r="B1837">
        <v>30.6</v>
      </c>
    </row>
    <row r="1838" spans="1:2" ht="15">
      <c r="A1838" s="29">
        <v>1.2756944444444445</v>
      </c>
      <c r="B1838">
        <v>30.62</v>
      </c>
    </row>
    <row r="1839" spans="1:2" ht="15">
      <c r="A1839" s="29">
        <v>1.2763888888888888</v>
      </c>
      <c r="B1839">
        <v>30.63</v>
      </c>
    </row>
    <row r="1840" spans="1:2" ht="15">
      <c r="A1840" s="29">
        <v>1.2770833333333333</v>
      </c>
      <c r="B1840">
        <v>30.65</v>
      </c>
    </row>
    <row r="1841" spans="1:2" ht="15">
      <c r="A1841" s="29">
        <v>1.277777777777778</v>
      </c>
      <c r="B1841">
        <v>30.67</v>
      </c>
    </row>
    <row r="1842" spans="1:2" ht="15">
      <c r="A1842" s="29">
        <v>1.2784722222222222</v>
      </c>
      <c r="B1842">
        <v>30.68</v>
      </c>
    </row>
    <row r="1843" spans="1:2" ht="15">
      <c r="A1843" s="29">
        <v>1.2791666666666666</v>
      </c>
      <c r="B1843">
        <v>30.7</v>
      </c>
    </row>
    <row r="1844" spans="1:2" ht="15">
      <c r="A1844" s="29">
        <v>1.2798611111111111</v>
      </c>
      <c r="B1844">
        <v>30.72</v>
      </c>
    </row>
    <row r="1845" spans="1:2" ht="15">
      <c r="A1845" s="29">
        <v>1.2805555555555557</v>
      </c>
      <c r="B1845">
        <v>30.73</v>
      </c>
    </row>
    <row r="1846" spans="1:2" ht="15">
      <c r="A1846" s="29">
        <v>1.28125</v>
      </c>
      <c r="B1846">
        <v>30.75</v>
      </c>
    </row>
    <row r="1847" spans="1:2" ht="15">
      <c r="A1847" s="29">
        <v>1.2819444444444443</v>
      </c>
      <c r="B1847">
        <v>30.77</v>
      </c>
    </row>
    <row r="1848" spans="1:2" ht="15">
      <c r="A1848" s="29">
        <v>1.2826388888888889</v>
      </c>
      <c r="B1848">
        <v>30.78</v>
      </c>
    </row>
    <row r="1849" spans="1:2" ht="15">
      <c r="A1849" s="29">
        <v>1.2833333333333334</v>
      </c>
      <c r="B1849">
        <v>30.8</v>
      </c>
    </row>
    <row r="1850" spans="1:2" ht="15">
      <c r="A1850" s="29">
        <v>1.2840277777777778</v>
      </c>
      <c r="B1850">
        <v>30.82</v>
      </c>
    </row>
    <row r="1851" spans="1:2" ht="15">
      <c r="A1851" s="29">
        <v>1.284722222222222</v>
      </c>
      <c r="B1851">
        <v>30.83</v>
      </c>
    </row>
    <row r="1852" spans="1:2" ht="15">
      <c r="A1852" s="29">
        <v>1.2854166666666667</v>
      </c>
      <c r="B1852">
        <v>30.85</v>
      </c>
    </row>
    <row r="1853" spans="1:2" ht="15">
      <c r="A1853" s="29">
        <v>1.2861111111111112</v>
      </c>
      <c r="B1853">
        <v>30.87</v>
      </c>
    </row>
    <row r="1854" spans="1:2" ht="15">
      <c r="A1854" s="29">
        <v>1.2868055555555555</v>
      </c>
      <c r="B1854">
        <v>30.88</v>
      </c>
    </row>
    <row r="1855" spans="1:2" ht="15">
      <c r="A1855" s="29">
        <v>1.2874999999999999</v>
      </c>
      <c r="B1855">
        <v>30.9</v>
      </c>
    </row>
    <row r="1856" spans="1:2" ht="15">
      <c r="A1856" s="29">
        <v>1.2881944444444444</v>
      </c>
      <c r="B1856">
        <v>30.92</v>
      </c>
    </row>
    <row r="1857" spans="1:2" ht="15">
      <c r="A1857" s="29">
        <v>1.288888888888889</v>
      </c>
      <c r="B1857">
        <v>30.93</v>
      </c>
    </row>
    <row r="1858" spans="1:2" ht="15">
      <c r="A1858" s="29">
        <v>1.2895833333333333</v>
      </c>
      <c r="B1858">
        <v>30.95</v>
      </c>
    </row>
    <row r="1859" spans="1:2" ht="15">
      <c r="A1859" s="29">
        <v>1.2902777777777776</v>
      </c>
      <c r="B1859">
        <v>30.97</v>
      </c>
    </row>
    <row r="1860" spans="1:2" ht="15">
      <c r="A1860" s="29">
        <v>1.2909722222222222</v>
      </c>
      <c r="B1860">
        <v>30.98</v>
      </c>
    </row>
    <row r="1861" spans="1:2" ht="15">
      <c r="A1861" s="29">
        <v>1.2916666666666667</v>
      </c>
      <c r="B1861">
        <v>31</v>
      </c>
    </row>
    <row r="1862" spans="1:2" ht="15">
      <c r="A1862" s="29">
        <v>1.292361111111111</v>
      </c>
      <c r="B1862">
        <v>31.02</v>
      </c>
    </row>
    <row r="1863" spans="1:2" ht="15">
      <c r="A1863" s="29">
        <v>1.2930555555555556</v>
      </c>
      <c r="B1863">
        <v>31.03</v>
      </c>
    </row>
    <row r="1864" spans="1:2" ht="15">
      <c r="A1864" s="29">
        <v>1.29375</v>
      </c>
      <c r="B1864">
        <v>31.05</v>
      </c>
    </row>
    <row r="1865" spans="1:2" ht="15">
      <c r="A1865" s="29">
        <v>1.2944444444444445</v>
      </c>
      <c r="B1865">
        <v>31.07</v>
      </c>
    </row>
    <row r="1866" spans="1:2" ht="15">
      <c r="A1866" s="29">
        <v>1.2951388888888888</v>
      </c>
      <c r="B1866">
        <v>31.08</v>
      </c>
    </row>
    <row r="1867" spans="1:2" ht="15">
      <c r="A1867" s="29">
        <v>1.2958333333333334</v>
      </c>
      <c r="B1867">
        <v>31.1</v>
      </c>
    </row>
    <row r="1868" spans="1:2" ht="15">
      <c r="A1868" s="29">
        <v>1.2965277777777777</v>
      </c>
      <c r="B1868">
        <v>31.12</v>
      </c>
    </row>
    <row r="1869" spans="1:2" ht="15">
      <c r="A1869" s="29">
        <v>1.2972222222222223</v>
      </c>
      <c r="B1869">
        <v>31.13</v>
      </c>
    </row>
    <row r="1870" spans="1:2" ht="15">
      <c r="A1870" s="29">
        <v>1.2979166666666666</v>
      </c>
      <c r="B1870">
        <v>31.15</v>
      </c>
    </row>
    <row r="1871" spans="1:2" ht="15">
      <c r="A1871" s="29">
        <v>1.2986111111111112</v>
      </c>
      <c r="B1871">
        <v>31.17</v>
      </c>
    </row>
    <row r="1872" spans="1:2" ht="15">
      <c r="A1872" s="29">
        <v>1.2993055555555555</v>
      </c>
      <c r="B1872">
        <v>31.18</v>
      </c>
    </row>
    <row r="1873" spans="1:2" ht="15">
      <c r="A1873" s="29">
        <v>1.3</v>
      </c>
      <c r="B1873">
        <v>31.2</v>
      </c>
    </row>
    <row r="1874" spans="1:2" ht="15">
      <c r="A1874" s="29">
        <v>1.3006944444444444</v>
      </c>
      <c r="B1874">
        <v>31.22</v>
      </c>
    </row>
    <row r="1875" spans="1:2" ht="15">
      <c r="A1875" s="29">
        <v>1.301388888888889</v>
      </c>
      <c r="B1875">
        <v>31.23</v>
      </c>
    </row>
    <row r="1876" spans="1:2" ht="15">
      <c r="A1876" s="29">
        <v>1.3020833333333333</v>
      </c>
      <c r="B1876">
        <v>31.25</v>
      </c>
    </row>
    <row r="1877" spans="1:2" ht="15">
      <c r="A1877" s="29">
        <v>1.3027777777777778</v>
      </c>
      <c r="B1877">
        <v>31.27</v>
      </c>
    </row>
    <row r="1878" spans="1:2" ht="15">
      <c r="A1878" s="29">
        <v>1.3034722222222224</v>
      </c>
      <c r="B1878">
        <v>31.28</v>
      </c>
    </row>
    <row r="1879" spans="1:2" ht="15">
      <c r="A1879" s="29">
        <v>1.3041666666666667</v>
      </c>
      <c r="B1879">
        <v>31.3</v>
      </c>
    </row>
    <row r="1880" spans="1:2" ht="15">
      <c r="A1880" s="29">
        <v>1.304861111111111</v>
      </c>
      <c r="B1880">
        <v>31.32</v>
      </c>
    </row>
    <row r="1881" spans="1:2" ht="15">
      <c r="A1881" s="29">
        <v>1.3055555555555556</v>
      </c>
      <c r="B1881">
        <v>31.33</v>
      </c>
    </row>
    <row r="1882" spans="1:2" ht="15">
      <c r="A1882" s="29">
        <v>1.3062500000000001</v>
      </c>
      <c r="B1882">
        <v>31.35</v>
      </c>
    </row>
    <row r="1883" spans="1:2" ht="15">
      <c r="A1883" s="29">
        <v>1.3069444444444445</v>
      </c>
      <c r="B1883">
        <v>31.37</v>
      </c>
    </row>
    <row r="1884" spans="1:2" ht="15">
      <c r="A1884" s="29">
        <v>1.3076388888888888</v>
      </c>
      <c r="B1884">
        <v>31.38</v>
      </c>
    </row>
    <row r="1885" spans="1:2" ht="15">
      <c r="A1885" s="29">
        <v>1.3083333333333333</v>
      </c>
      <c r="B1885">
        <v>31.4</v>
      </c>
    </row>
    <row r="1886" spans="1:2" ht="15">
      <c r="A1886" s="29">
        <v>1.309027777777778</v>
      </c>
      <c r="B1886">
        <v>31.42</v>
      </c>
    </row>
    <row r="1887" spans="1:2" ht="15">
      <c r="A1887" s="29">
        <v>1.3097222222222222</v>
      </c>
      <c r="B1887">
        <v>31.43</v>
      </c>
    </row>
    <row r="1888" spans="1:2" ht="15">
      <c r="A1888" s="29">
        <v>1.3104166666666666</v>
      </c>
      <c r="B1888">
        <v>31.45</v>
      </c>
    </row>
    <row r="1889" spans="1:2" ht="15">
      <c r="A1889" s="29">
        <v>1.3111111111111111</v>
      </c>
      <c r="B1889">
        <v>31.47</v>
      </c>
    </row>
    <row r="1890" spans="1:2" ht="15">
      <c r="A1890" s="29">
        <v>1.3118055555555557</v>
      </c>
      <c r="B1890">
        <v>31.48</v>
      </c>
    </row>
    <row r="1891" spans="1:2" ht="15">
      <c r="A1891" s="29">
        <v>1.3125</v>
      </c>
      <c r="B1891">
        <v>31.5</v>
      </c>
    </row>
    <row r="1892" spans="1:2" ht="15">
      <c r="A1892" s="29">
        <v>1.3131944444444443</v>
      </c>
      <c r="B1892">
        <v>31.52</v>
      </c>
    </row>
    <row r="1893" spans="1:2" ht="15">
      <c r="A1893" s="29">
        <v>1.3138888888888889</v>
      </c>
      <c r="B1893">
        <v>31.53</v>
      </c>
    </row>
    <row r="1894" spans="1:2" ht="15">
      <c r="A1894" s="29">
        <v>1.3145833333333334</v>
      </c>
      <c r="B1894">
        <v>31.55</v>
      </c>
    </row>
    <row r="1895" spans="1:2" ht="15">
      <c r="A1895" s="29">
        <v>1.3152777777777778</v>
      </c>
      <c r="B1895">
        <v>31.57</v>
      </c>
    </row>
    <row r="1896" spans="1:2" ht="15">
      <c r="A1896" s="29">
        <v>1.315972222222222</v>
      </c>
      <c r="B1896">
        <v>31.58</v>
      </c>
    </row>
    <row r="1897" spans="1:2" ht="15">
      <c r="A1897" s="29">
        <v>1.3166666666666667</v>
      </c>
      <c r="B1897">
        <v>31.6</v>
      </c>
    </row>
    <row r="1898" spans="1:2" ht="15">
      <c r="A1898" s="29">
        <v>1.3173611111111112</v>
      </c>
      <c r="B1898">
        <v>31.62</v>
      </c>
    </row>
    <row r="1899" spans="1:2" ht="15">
      <c r="A1899" s="29">
        <v>1.3180555555555555</v>
      </c>
      <c r="B1899">
        <v>31.63</v>
      </c>
    </row>
    <row r="1900" spans="1:2" ht="15">
      <c r="A1900" s="29">
        <v>1.3187499999999999</v>
      </c>
      <c r="B1900">
        <v>31.65</v>
      </c>
    </row>
    <row r="1901" spans="1:2" ht="15">
      <c r="A1901" s="29">
        <v>1.3194444444444444</v>
      </c>
      <c r="B1901">
        <v>31.67</v>
      </c>
    </row>
    <row r="1902" spans="1:2" ht="15">
      <c r="A1902" s="29">
        <v>1.320138888888889</v>
      </c>
      <c r="B1902">
        <v>31.68</v>
      </c>
    </row>
    <row r="1903" spans="1:2" ht="15">
      <c r="A1903" s="29">
        <v>1.3208333333333333</v>
      </c>
      <c r="B1903">
        <v>31.7</v>
      </c>
    </row>
    <row r="1904" spans="1:2" ht="15">
      <c r="A1904" s="29">
        <v>1.3215277777777776</v>
      </c>
      <c r="B1904">
        <v>31.72</v>
      </c>
    </row>
    <row r="1905" spans="1:2" ht="15">
      <c r="A1905" s="29">
        <v>1.3222222222222222</v>
      </c>
      <c r="B1905">
        <v>31.73</v>
      </c>
    </row>
    <row r="1906" spans="1:2" ht="15">
      <c r="A1906" s="29">
        <v>1.3229166666666667</v>
      </c>
      <c r="B1906">
        <v>31.75</v>
      </c>
    </row>
    <row r="1907" spans="1:2" ht="15">
      <c r="A1907" s="29">
        <v>1.323611111111111</v>
      </c>
      <c r="B1907">
        <v>31.77</v>
      </c>
    </row>
    <row r="1908" spans="1:2" ht="15">
      <c r="A1908" s="29">
        <v>1.3243055555555556</v>
      </c>
      <c r="B1908">
        <v>31.78</v>
      </c>
    </row>
    <row r="1909" spans="1:2" ht="15">
      <c r="A1909" s="29">
        <v>1.325</v>
      </c>
      <c r="B1909">
        <v>31.8</v>
      </c>
    </row>
    <row r="1910" spans="1:2" ht="15">
      <c r="A1910" s="29">
        <v>1.3256944444444445</v>
      </c>
      <c r="B1910">
        <v>31.82</v>
      </c>
    </row>
    <row r="1911" spans="1:2" ht="15">
      <c r="A1911" s="29">
        <v>1.3263888888888888</v>
      </c>
      <c r="B1911">
        <v>31.83</v>
      </c>
    </row>
    <row r="1912" spans="1:2" ht="15">
      <c r="A1912" s="29">
        <v>1.3270833333333334</v>
      </c>
      <c r="B1912">
        <v>31.85</v>
      </c>
    </row>
    <row r="1913" spans="1:2" ht="15">
      <c r="A1913" s="29">
        <v>1.3277777777777777</v>
      </c>
      <c r="B1913">
        <v>31.87</v>
      </c>
    </row>
    <row r="1914" spans="1:2" ht="15">
      <c r="A1914" s="29">
        <v>1.3284722222222223</v>
      </c>
      <c r="B1914">
        <v>31.88</v>
      </c>
    </row>
    <row r="1915" spans="1:2" ht="15">
      <c r="A1915" s="29">
        <v>1.3291666666666666</v>
      </c>
      <c r="B1915">
        <v>31.9</v>
      </c>
    </row>
    <row r="1916" spans="1:2" ht="15">
      <c r="A1916" s="29">
        <v>1.3298611111111112</v>
      </c>
      <c r="B1916">
        <v>31.92</v>
      </c>
    </row>
    <row r="1917" spans="1:2" ht="15">
      <c r="A1917" s="29">
        <v>1.3305555555555555</v>
      </c>
      <c r="B1917">
        <v>31.93</v>
      </c>
    </row>
    <row r="1918" spans="1:2" ht="15">
      <c r="A1918" s="29">
        <v>1.33125</v>
      </c>
      <c r="B1918">
        <v>31.95</v>
      </c>
    </row>
    <row r="1919" spans="1:2" ht="15">
      <c r="A1919" s="29">
        <v>1.3319444444444444</v>
      </c>
      <c r="B1919">
        <v>31.97</v>
      </c>
    </row>
    <row r="1920" spans="1:2" ht="15">
      <c r="A1920" s="29">
        <v>1.332638888888889</v>
      </c>
      <c r="B1920">
        <v>31.98</v>
      </c>
    </row>
    <row r="1921" spans="1:2" ht="15">
      <c r="A1921" s="29">
        <v>1.3333333333333333</v>
      </c>
      <c r="B1921">
        <v>32</v>
      </c>
    </row>
    <row r="1922" spans="1:2" ht="15">
      <c r="A1922" s="29">
        <v>1.3340277777777778</v>
      </c>
      <c r="B1922">
        <v>32.02</v>
      </c>
    </row>
    <row r="1923" spans="1:2" ht="15">
      <c r="A1923" s="29">
        <v>1.3347222222222221</v>
      </c>
      <c r="B1923">
        <v>32.03</v>
      </c>
    </row>
    <row r="1924" spans="1:2" ht="15">
      <c r="A1924" s="29">
        <v>1.3354166666666665</v>
      </c>
      <c r="B1924">
        <v>32.05</v>
      </c>
    </row>
    <row r="1925" spans="1:2" ht="15">
      <c r="A1925" s="29">
        <v>1.3361111111111112</v>
      </c>
      <c r="B1925">
        <v>32.07</v>
      </c>
    </row>
    <row r="1926" spans="1:2" ht="15">
      <c r="A1926" s="29">
        <v>1.3368055555555556</v>
      </c>
      <c r="B1926">
        <v>32.08</v>
      </c>
    </row>
    <row r="1927" spans="1:2" ht="15">
      <c r="A1927" s="29">
        <v>1.3375000000000001</v>
      </c>
      <c r="B1927">
        <v>32.1</v>
      </c>
    </row>
    <row r="1928" spans="1:2" ht="15">
      <c r="A1928" s="29">
        <v>1.3381944444444445</v>
      </c>
      <c r="B1928">
        <v>32.12</v>
      </c>
    </row>
    <row r="1929" spans="1:2" ht="15">
      <c r="A1929" s="29">
        <v>1.3388888888888888</v>
      </c>
      <c r="B1929">
        <v>32.13</v>
      </c>
    </row>
    <row r="1930" spans="1:2" ht="15">
      <c r="A1930" s="29">
        <v>1.3395833333333333</v>
      </c>
      <c r="B1930">
        <v>32.15</v>
      </c>
    </row>
    <row r="1931" spans="1:2" ht="15">
      <c r="A1931" s="29">
        <v>1.3402777777777777</v>
      </c>
      <c r="B1931">
        <v>32.17</v>
      </c>
    </row>
    <row r="1932" spans="1:2" ht="15">
      <c r="A1932" s="29">
        <v>1.340972222222222</v>
      </c>
      <c r="B1932">
        <v>32.18</v>
      </c>
    </row>
    <row r="1933" spans="1:2" ht="15">
      <c r="A1933" s="29">
        <v>1.3416666666666668</v>
      </c>
      <c r="B1933">
        <v>32.2</v>
      </c>
    </row>
    <row r="1934" spans="1:2" ht="15">
      <c r="A1934" s="29">
        <v>1.3423611111111111</v>
      </c>
      <c r="B1934">
        <v>32.22</v>
      </c>
    </row>
    <row r="1935" spans="1:2" ht="15">
      <c r="A1935" s="29">
        <v>1.3430555555555557</v>
      </c>
      <c r="B1935">
        <v>32.23</v>
      </c>
    </row>
    <row r="1936" spans="1:2" ht="15">
      <c r="A1936" s="29">
        <v>1.34375</v>
      </c>
      <c r="B1936">
        <v>32.25</v>
      </c>
    </row>
    <row r="1937" spans="1:2" ht="15">
      <c r="A1937" s="29">
        <v>1.3444444444444443</v>
      </c>
      <c r="B1937">
        <v>32.27</v>
      </c>
    </row>
    <row r="1938" spans="1:2" ht="15">
      <c r="A1938" s="29">
        <v>1.3451388888888889</v>
      </c>
      <c r="B1938">
        <v>32.28</v>
      </c>
    </row>
    <row r="1939" spans="1:2" ht="15">
      <c r="A1939" s="29">
        <v>1.3458333333333332</v>
      </c>
      <c r="B1939">
        <v>32.3</v>
      </c>
    </row>
    <row r="1940" spans="1:2" ht="15">
      <c r="A1940" s="29">
        <v>1.346527777777778</v>
      </c>
      <c r="B1940">
        <v>32.32</v>
      </c>
    </row>
    <row r="1941" spans="1:2" ht="15">
      <c r="A1941" s="29">
        <v>1.3472222222222223</v>
      </c>
      <c r="B1941">
        <v>32.33</v>
      </c>
    </row>
    <row r="1942" spans="1:2" ht="15">
      <c r="A1942" s="29">
        <v>1.3479166666666667</v>
      </c>
      <c r="B1942">
        <v>32.35</v>
      </c>
    </row>
    <row r="1943" spans="1:2" ht="15">
      <c r="A1943" s="29">
        <v>1.3486111111111112</v>
      </c>
      <c r="B1943">
        <v>32.37</v>
      </c>
    </row>
    <row r="1944" spans="1:2" ht="15">
      <c r="A1944" s="29">
        <v>1.3493055555555555</v>
      </c>
      <c r="B1944">
        <v>32.38</v>
      </c>
    </row>
    <row r="1945" spans="1:2" ht="15">
      <c r="A1945" s="29">
        <v>1.3499999999999999</v>
      </c>
      <c r="B1945">
        <v>32.4</v>
      </c>
    </row>
    <row r="1946" spans="1:2" ht="15">
      <c r="A1946" s="29">
        <v>1.3506944444444444</v>
      </c>
      <c r="B1946">
        <v>32.42</v>
      </c>
    </row>
    <row r="1947" spans="1:2" ht="15">
      <c r="A1947" s="29">
        <v>1.3513888888888888</v>
      </c>
      <c r="B1947">
        <v>32.43</v>
      </c>
    </row>
    <row r="1948" spans="1:2" ht="15">
      <c r="A1948" s="29">
        <v>1.3520833333333335</v>
      </c>
      <c r="B1948">
        <v>32.45</v>
      </c>
    </row>
    <row r="1949" spans="1:2" ht="15">
      <c r="A1949" s="29">
        <v>1.3527777777777779</v>
      </c>
      <c r="B1949">
        <v>32.47</v>
      </c>
    </row>
    <row r="1950" spans="1:2" ht="15">
      <c r="A1950" s="29">
        <v>1.3534722222222222</v>
      </c>
      <c r="B1950">
        <v>32.48</v>
      </c>
    </row>
    <row r="1951" spans="1:2" ht="15">
      <c r="A1951" s="29">
        <v>1.3541666666666667</v>
      </c>
      <c r="B1951">
        <v>32.5</v>
      </c>
    </row>
    <row r="1952" spans="1:2" ht="15">
      <c r="A1952" s="29">
        <v>1.354861111111111</v>
      </c>
      <c r="B1952">
        <v>32.52</v>
      </c>
    </row>
    <row r="1953" spans="1:2" ht="15">
      <c r="A1953" s="29">
        <v>1.3555555555555554</v>
      </c>
      <c r="B1953">
        <v>32.53</v>
      </c>
    </row>
    <row r="1954" spans="1:2" ht="15">
      <c r="A1954" s="29">
        <v>1.35625</v>
      </c>
      <c r="B1954">
        <v>32.55</v>
      </c>
    </row>
    <row r="1955" spans="1:2" ht="15">
      <c r="A1955" s="29">
        <v>1.3569444444444445</v>
      </c>
      <c r="B1955">
        <v>32.57</v>
      </c>
    </row>
    <row r="1956" spans="1:2" ht="15">
      <c r="A1956" s="29">
        <v>1.357638888888889</v>
      </c>
      <c r="B1956">
        <v>32.58</v>
      </c>
    </row>
    <row r="1957" spans="1:2" ht="15">
      <c r="A1957" s="29">
        <v>1.3583333333333334</v>
      </c>
      <c r="B1957">
        <v>32.6</v>
      </c>
    </row>
    <row r="1958" spans="1:2" ht="15">
      <c r="A1958" s="29">
        <v>1.3590277777777777</v>
      </c>
      <c r="B1958">
        <v>32.62</v>
      </c>
    </row>
    <row r="1959" spans="1:2" ht="15">
      <c r="A1959" s="29">
        <v>1.3597222222222223</v>
      </c>
      <c r="B1959">
        <v>32.63</v>
      </c>
    </row>
    <row r="1960" spans="1:2" ht="15">
      <c r="A1960" s="29">
        <v>1.3604166666666666</v>
      </c>
      <c r="B1960">
        <v>32.65</v>
      </c>
    </row>
    <row r="1961" spans="1:2" ht="15">
      <c r="A1961" s="29">
        <v>1.361111111111111</v>
      </c>
      <c r="B1961">
        <v>32.67</v>
      </c>
    </row>
    <row r="1962" spans="1:2" ht="15">
      <c r="A1962" s="29">
        <v>1.3618055555555555</v>
      </c>
      <c r="B1962">
        <v>32.68</v>
      </c>
    </row>
    <row r="1963" spans="1:2" ht="15">
      <c r="A1963" s="29">
        <v>1.3625</v>
      </c>
      <c r="B1963">
        <v>32.7</v>
      </c>
    </row>
    <row r="1964" spans="1:2" ht="15">
      <c r="A1964" s="29">
        <v>1.3631944444444446</v>
      </c>
      <c r="B1964">
        <v>32.72</v>
      </c>
    </row>
    <row r="1965" spans="1:2" ht="15">
      <c r="A1965" s="29">
        <v>1.363888888888889</v>
      </c>
      <c r="B1965">
        <v>32.73</v>
      </c>
    </row>
    <row r="1966" spans="1:2" ht="15">
      <c r="A1966" s="29">
        <v>1.3645833333333333</v>
      </c>
      <c r="B1966">
        <v>32.75</v>
      </c>
    </row>
    <row r="1967" spans="1:2" ht="15">
      <c r="A1967" s="29">
        <v>1.3652777777777778</v>
      </c>
      <c r="B1967">
        <v>32.77</v>
      </c>
    </row>
    <row r="1968" spans="1:2" ht="15">
      <c r="A1968" s="29">
        <v>1.3659722222222221</v>
      </c>
      <c r="B1968">
        <v>32.78</v>
      </c>
    </row>
    <row r="1969" spans="1:2" ht="15">
      <c r="A1969" s="29">
        <v>1.3666666666666665</v>
      </c>
      <c r="B1969">
        <v>32.8</v>
      </c>
    </row>
    <row r="1970" spans="1:2" ht="15">
      <c r="A1970" s="29">
        <v>1.3673611111111112</v>
      </c>
      <c r="B1970">
        <v>32.82</v>
      </c>
    </row>
    <row r="1971" spans="1:2" ht="15">
      <c r="A1971" s="29">
        <v>1.3680555555555556</v>
      </c>
      <c r="B1971">
        <v>32.83</v>
      </c>
    </row>
    <row r="1972" spans="1:2" ht="15">
      <c r="A1972" s="29">
        <v>1.3687500000000001</v>
      </c>
      <c r="B1972">
        <v>32.85</v>
      </c>
    </row>
    <row r="1973" spans="1:2" ht="15">
      <c r="A1973" s="29">
        <v>1.3694444444444445</v>
      </c>
      <c r="B1973">
        <v>32.87</v>
      </c>
    </row>
    <row r="1974" spans="1:2" ht="15">
      <c r="A1974" s="29">
        <v>1.3701388888888888</v>
      </c>
      <c r="B1974">
        <v>32.88</v>
      </c>
    </row>
    <row r="1975" spans="1:2" ht="15">
      <c r="A1975" s="29">
        <v>1.3708333333333333</v>
      </c>
      <c r="B1975">
        <v>32.9</v>
      </c>
    </row>
    <row r="1976" spans="1:2" ht="15">
      <c r="A1976" s="29">
        <v>1.3715277777777777</v>
      </c>
      <c r="B1976">
        <v>32.92</v>
      </c>
    </row>
    <row r="1977" spans="1:2" ht="15">
      <c r="A1977" s="29">
        <v>1.372222222222222</v>
      </c>
      <c r="B1977">
        <v>32.93</v>
      </c>
    </row>
    <row r="1978" spans="1:2" ht="15">
      <c r="A1978" s="29">
        <v>1.3729166666666668</v>
      </c>
      <c r="B1978">
        <v>32.95</v>
      </c>
    </row>
    <row r="1979" spans="1:2" ht="15">
      <c r="A1979" s="29">
        <v>1.3736111111111111</v>
      </c>
      <c r="B1979">
        <v>32.97</v>
      </c>
    </row>
    <row r="1980" spans="1:2" ht="15">
      <c r="A1980" s="29">
        <v>1.3743055555555557</v>
      </c>
      <c r="B1980">
        <v>32.98</v>
      </c>
    </row>
    <row r="1981" spans="1:2" ht="15">
      <c r="A1981" s="29">
        <v>1.375</v>
      </c>
      <c r="B1981">
        <v>33</v>
      </c>
    </row>
    <row r="1982" spans="1:2" ht="15">
      <c r="A1982" s="29">
        <v>1.3756944444444443</v>
      </c>
      <c r="B1982">
        <v>33.02</v>
      </c>
    </row>
    <row r="1983" spans="1:2" ht="15">
      <c r="A1983" s="29">
        <v>1.3763888888888889</v>
      </c>
      <c r="B1983">
        <v>33.03</v>
      </c>
    </row>
    <row r="1984" spans="1:2" ht="15">
      <c r="A1984" s="29">
        <v>1.3770833333333332</v>
      </c>
      <c r="B1984">
        <v>33.05</v>
      </c>
    </row>
    <row r="1985" spans="1:2" ht="15">
      <c r="A1985" s="29">
        <v>1.377777777777778</v>
      </c>
      <c r="B1985">
        <v>33.07</v>
      </c>
    </row>
    <row r="1986" spans="1:2" ht="15">
      <c r="A1986" s="29">
        <v>1.3784722222222223</v>
      </c>
      <c r="B1986">
        <v>33.08</v>
      </c>
    </row>
    <row r="1987" spans="1:2" ht="15">
      <c r="A1987" s="29">
        <v>1.3791666666666667</v>
      </c>
      <c r="B1987">
        <v>33.1</v>
      </c>
    </row>
    <row r="1988" spans="1:2" ht="15">
      <c r="A1988" s="29">
        <v>1.3798611111111112</v>
      </c>
      <c r="B1988">
        <v>33.12</v>
      </c>
    </row>
    <row r="1989" spans="1:2" ht="15">
      <c r="A1989" s="29">
        <v>1.3805555555555555</v>
      </c>
      <c r="B1989">
        <v>33.13</v>
      </c>
    </row>
    <row r="1990" spans="1:2" ht="15">
      <c r="A1990" s="29">
        <v>1.3812499999999999</v>
      </c>
      <c r="B1990">
        <v>33.15</v>
      </c>
    </row>
    <row r="1991" spans="1:2" ht="15">
      <c r="A1991" s="29">
        <v>1.3819444444444444</v>
      </c>
      <c r="B1991">
        <v>33.17</v>
      </c>
    </row>
    <row r="1992" spans="1:2" ht="15">
      <c r="A1992" s="29">
        <v>1.3826388888888888</v>
      </c>
      <c r="B1992">
        <v>33.18</v>
      </c>
    </row>
    <row r="1993" spans="1:2" ht="15">
      <c r="A1993" s="29">
        <v>1.3833333333333335</v>
      </c>
      <c r="B1993">
        <v>33.2</v>
      </c>
    </row>
    <row r="1994" spans="1:2" ht="15">
      <c r="A1994" s="29">
        <v>1.3840277777777779</v>
      </c>
      <c r="B1994">
        <v>33.22</v>
      </c>
    </row>
    <row r="1995" spans="1:2" ht="15">
      <c r="A1995" s="29">
        <v>1.3847222222222222</v>
      </c>
      <c r="B1995">
        <v>33.23</v>
      </c>
    </row>
    <row r="1996" spans="1:2" ht="15">
      <c r="A1996" s="29">
        <v>1.3854166666666667</v>
      </c>
      <c r="B1996">
        <v>33.25</v>
      </c>
    </row>
    <row r="1997" spans="1:2" ht="15">
      <c r="A1997" s="29">
        <v>1.386111111111111</v>
      </c>
      <c r="B1997">
        <v>33.27</v>
      </c>
    </row>
    <row r="1998" spans="1:2" ht="15">
      <c r="A1998" s="29">
        <v>1.3868055555555554</v>
      </c>
      <c r="B1998">
        <v>33.28</v>
      </c>
    </row>
    <row r="1999" spans="1:2" ht="15">
      <c r="A1999" s="29">
        <v>1.3875</v>
      </c>
      <c r="B1999">
        <v>33.3</v>
      </c>
    </row>
    <row r="2000" spans="1:2" ht="15">
      <c r="A2000" s="29">
        <v>1.3881944444444445</v>
      </c>
      <c r="B2000">
        <v>33.32</v>
      </c>
    </row>
    <row r="2001" spans="1:2" ht="15">
      <c r="A2001" s="29">
        <v>1.388888888888889</v>
      </c>
      <c r="B2001">
        <v>33.33</v>
      </c>
    </row>
    <row r="2002" spans="1:2" ht="15">
      <c r="A2002" s="29">
        <v>1.3895833333333334</v>
      </c>
      <c r="B2002">
        <v>33.35</v>
      </c>
    </row>
    <row r="2003" spans="1:2" ht="15">
      <c r="A2003" s="29">
        <v>1.3902777777777777</v>
      </c>
      <c r="B2003">
        <v>33.37</v>
      </c>
    </row>
    <row r="2004" spans="1:2" ht="15">
      <c r="A2004" s="29">
        <v>1.3909722222222223</v>
      </c>
      <c r="B2004">
        <v>33.38</v>
      </c>
    </row>
    <row r="2005" spans="1:2" ht="15">
      <c r="A2005" s="29">
        <v>1.3916666666666666</v>
      </c>
      <c r="B2005">
        <v>33.4</v>
      </c>
    </row>
    <row r="2006" spans="1:2" ht="15">
      <c r="A2006" s="29">
        <v>1.392361111111111</v>
      </c>
      <c r="B2006">
        <v>33.42</v>
      </c>
    </row>
    <row r="2007" spans="1:2" ht="15">
      <c r="A2007" s="29">
        <v>1.3930555555555555</v>
      </c>
      <c r="B2007">
        <v>33.43</v>
      </c>
    </row>
    <row r="2008" spans="1:2" ht="15">
      <c r="A2008" s="29">
        <v>1.39375</v>
      </c>
      <c r="B2008">
        <v>33.45</v>
      </c>
    </row>
    <row r="2009" spans="1:2" ht="15">
      <c r="A2009" s="29">
        <v>1.3944444444444446</v>
      </c>
      <c r="B2009">
        <v>33.47</v>
      </c>
    </row>
    <row r="2010" spans="1:2" ht="15">
      <c r="A2010" s="29">
        <v>1.395138888888889</v>
      </c>
      <c r="B2010">
        <v>33.48</v>
      </c>
    </row>
    <row r="2011" spans="1:2" ht="15">
      <c r="A2011" s="29">
        <v>1.3958333333333333</v>
      </c>
      <c r="B2011">
        <v>33.5</v>
      </c>
    </row>
    <row r="2012" spans="1:2" ht="15">
      <c r="A2012" s="29">
        <v>1.3965277777777778</v>
      </c>
      <c r="B2012">
        <v>33.52</v>
      </c>
    </row>
    <row r="2013" spans="1:2" ht="15">
      <c r="A2013" s="29">
        <v>1.3972222222222221</v>
      </c>
      <c r="B2013">
        <v>33.53</v>
      </c>
    </row>
    <row r="2014" spans="1:2" ht="15">
      <c r="A2014" s="29">
        <v>1.3979166666666665</v>
      </c>
      <c r="B2014">
        <v>33.55</v>
      </c>
    </row>
    <row r="2015" spans="1:2" ht="15">
      <c r="A2015" s="29">
        <v>1.3986111111111112</v>
      </c>
      <c r="B2015">
        <v>33.57</v>
      </c>
    </row>
    <row r="2016" spans="1:2" ht="15">
      <c r="A2016" s="29">
        <v>1.3993055555555556</v>
      </c>
      <c r="B2016">
        <v>33.58</v>
      </c>
    </row>
    <row r="2017" spans="1:2" ht="15">
      <c r="A2017" s="29">
        <v>1.4000000000000001</v>
      </c>
      <c r="B2017">
        <v>33.6</v>
      </c>
    </row>
    <row r="2018" spans="1:2" ht="15">
      <c r="A2018" s="29">
        <v>1.4006944444444445</v>
      </c>
      <c r="B2018">
        <v>33.62</v>
      </c>
    </row>
    <row r="2019" spans="1:2" ht="15">
      <c r="A2019" s="29">
        <v>1.4013888888888888</v>
      </c>
      <c r="B2019">
        <v>33.63</v>
      </c>
    </row>
    <row r="2020" spans="1:2" ht="15">
      <c r="A2020" s="29">
        <v>1.4020833333333333</v>
      </c>
      <c r="B2020">
        <v>33.65</v>
      </c>
    </row>
    <row r="2021" spans="1:2" ht="15">
      <c r="A2021" s="29">
        <v>1.4027777777777777</v>
      </c>
      <c r="B2021">
        <v>33.67</v>
      </c>
    </row>
    <row r="2022" spans="1:2" ht="15">
      <c r="A2022" s="29">
        <v>1.403472222222222</v>
      </c>
      <c r="B2022">
        <v>33.68</v>
      </c>
    </row>
    <row r="2023" spans="1:2" ht="15">
      <c r="A2023" s="29">
        <v>1.4041666666666668</v>
      </c>
      <c r="B2023">
        <v>33.7</v>
      </c>
    </row>
    <row r="2024" spans="1:2" ht="15">
      <c r="A2024" s="29">
        <v>1.4048611111111111</v>
      </c>
      <c r="B2024">
        <v>33.72</v>
      </c>
    </row>
    <row r="2025" spans="1:2" ht="15">
      <c r="A2025" s="29">
        <v>1.4055555555555557</v>
      </c>
      <c r="B2025">
        <v>33.73</v>
      </c>
    </row>
    <row r="2026" spans="1:2" ht="15">
      <c r="A2026" s="29">
        <v>1.40625</v>
      </c>
      <c r="B2026">
        <v>33.75</v>
      </c>
    </row>
    <row r="2027" spans="1:2" ht="15">
      <c r="A2027" s="29">
        <v>1.4069444444444443</v>
      </c>
      <c r="B2027">
        <v>33.77</v>
      </c>
    </row>
    <row r="2028" spans="1:2" ht="15">
      <c r="A2028" s="29">
        <v>1.4076388888888889</v>
      </c>
      <c r="B2028">
        <v>33.78</v>
      </c>
    </row>
    <row r="2029" spans="1:2" ht="15">
      <c r="A2029" s="29">
        <v>1.4083333333333332</v>
      </c>
      <c r="B2029">
        <v>33.8</v>
      </c>
    </row>
    <row r="2030" spans="1:2" ht="15">
      <c r="A2030" s="29">
        <v>1.409027777777778</v>
      </c>
      <c r="B2030">
        <v>33.82</v>
      </c>
    </row>
    <row r="2031" spans="1:2" ht="15">
      <c r="A2031" s="29">
        <v>1.4097222222222223</v>
      </c>
      <c r="B2031">
        <v>33.83</v>
      </c>
    </row>
    <row r="2032" spans="1:2" ht="15">
      <c r="A2032" s="29">
        <v>1.4104166666666667</v>
      </c>
      <c r="B2032">
        <v>33.85</v>
      </c>
    </row>
    <row r="2033" spans="1:2" ht="15">
      <c r="A2033" s="29">
        <v>1.4111111111111112</v>
      </c>
      <c r="B2033">
        <v>33.87</v>
      </c>
    </row>
    <row r="2034" spans="1:2" ht="15">
      <c r="A2034" s="29">
        <v>1.4118055555555555</v>
      </c>
      <c r="B2034">
        <v>33.88</v>
      </c>
    </row>
    <row r="2035" spans="1:2" ht="15">
      <c r="A2035" s="29">
        <v>1.4124999999999999</v>
      </c>
      <c r="B2035">
        <v>33.9</v>
      </c>
    </row>
    <row r="2036" spans="1:2" ht="15">
      <c r="A2036" s="29">
        <v>1.4131944444444444</v>
      </c>
      <c r="B2036">
        <v>33.92</v>
      </c>
    </row>
    <row r="2037" spans="1:2" ht="15">
      <c r="A2037" s="29">
        <v>1.4138888888888888</v>
      </c>
      <c r="B2037">
        <v>33.93</v>
      </c>
    </row>
    <row r="2038" spans="1:2" ht="15">
      <c r="A2038" s="29">
        <v>1.4145833333333335</v>
      </c>
      <c r="B2038">
        <v>33.95</v>
      </c>
    </row>
    <row r="2039" spans="1:2" ht="15">
      <c r="A2039" s="29">
        <v>1.4152777777777779</v>
      </c>
      <c r="B2039">
        <v>33.97</v>
      </c>
    </row>
    <row r="2040" spans="1:2" ht="15">
      <c r="A2040" s="29">
        <v>1.4159722222222222</v>
      </c>
      <c r="B2040">
        <v>33.98</v>
      </c>
    </row>
    <row r="2041" spans="1:2" ht="15">
      <c r="A2041" s="29">
        <v>1.4166666666666667</v>
      </c>
      <c r="B2041">
        <v>34</v>
      </c>
    </row>
    <row r="2042" spans="1:2" ht="15">
      <c r="A2042" s="29">
        <v>1.417361111111111</v>
      </c>
      <c r="B2042">
        <v>34.02</v>
      </c>
    </row>
    <row r="2043" spans="1:2" ht="15">
      <c r="A2043" s="29">
        <v>1.4180555555555554</v>
      </c>
      <c r="B2043">
        <v>34.03</v>
      </c>
    </row>
    <row r="2044" spans="1:2" ht="15">
      <c r="A2044" s="29">
        <v>1.41875</v>
      </c>
      <c r="B2044">
        <v>34.05</v>
      </c>
    </row>
    <row r="2045" spans="1:2" ht="15">
      <c r="A2045" s="29">
        <v>1.4194444444444445</v>
      </c>
      <c r="B2045">
        <v>34.07</v>
      </c>
    </row>
    <row r="2046" spans="1:2" ht="15">
      <c r="A2046" s="29">
        <v>1.420138888888889</v>
      </c>
      <c r="B2046">
        <v>34.08</v>
      </c>
    </row>
    <row r="2047" spans="1:2" ht="15">
      <c r="A2047" s="29">
        <v>1.4208333333333334</v>
      </c>
      <c r="B2047">
        <v>34.1</v>
      </c>
    </row>
    <row r="2048" spans="1:2" ht="15">
      <c r="A2048" s="29">
        <v>1.4215277777777777</v>
      </c>
      <c r="B2048">
        <v>34.12</v>
      </c>
    </row>
    <row r="2049" spans="1:2" ht="15">
      <c r="A2049" s="29">
        <v>1.4222222222222223</v>
      </c>
      <c r="B2049">
        <v>34.13</v>
      </c>
    </row>
    <row r="2050" spans="1:2" ht="15">
      <c r="A2050" s="29">
        <v>1.4229166666666666</v>
      </c>
      <c r="B2050">
        <v>34.15</v>
      </c>
    </row>
    <row r="2051" spans="1:2" ht="15">
      <c r="A2051" s="29">
        <v>1.423611111111111</v>
      </c>
      <c r="B2051">
        <v>34.17</v>
      </c>
    </row>
    <row r="2052" spans="1:2" ht="15">
      <c r="A2052" s="29">
        <v>1.4243055555555555</v>
      </c>
      <c r="B2052">
        <v>34.18</v>
      </c>
    </row>
    <row r="2053" spans="1:2" ht="15">
      <c r="A2053" s="29">
        <v>1.425</v>
      </c>
      <c r="B2053">
        <v>34.2</v>
      </c>
    </row>
    <row r="2054" spans="1:2" ht="15">
      <c r="A2054" s="29">
        <v>1.4256944444444446</v>
      </c>
      <c r="B2054">
        <v>34.22</v>
      </c>
    </row>
    <row r="2055" spans="1:2" ht="15">
      <c r="A2055" s="29">
        <v>1.426388888888889</v>
      </c>
      <c r="B2055">
        <v>34.23</v>
      </c>
    </row>
    <row r="2056" spans="1:2" ht="15">
      <c r="A2056" s="29">
        <v>1.4270833333333333</v>
      </c>
      <c r="B2056">
        <v>34.25</v>
      </c>
    </row>
    <row r="2057" spans="1:2" ht="15">
      <c r="A2057" s="29">
        <v>1.4277777777777778</v>
      </c>
      <c r="B2057">
        <v>34.27</v>
      </c>
    </row>
    <row r="2058" spans="1:2" ht="15">
      <c r="A2058" s="29">
        <v>1.4284722222222221</v>
      </c>
      <c r="B2058">
        <v>34.28</v>
      </c>
    </row>
    <row r="2059" spans="1:2" ht="15">
      <c r="A2059" s="29">
        <v>1.4291666666666665</v>
      </c>
      <c r="B2059">
        <v>34.3</v>
      </c>
    </row>
    <row r="2060" spans="1:2" ht="15">
      <c r="A2060" s="29">
        <v>1.4298611111111112</v>
      </c>
      <c r="B2060">
        <v>34.32</v>
      </c>
    </row>
    <row r="2061" spans="1:2" ht="15">
      <c r="A2061" s="29">
        <v>1.4305555555555556</v>
      </c>
      <c r="B2061">
        <v>34.33</v>
      </c>
    </row>
    <row r="2062" spans="1:2" ht="15">
      <c r="A2062" s="29">
        <v>1.4312500000000001</v>
      </c>
      <c r="B2062">
        <v>34.35</v>
      </c>
    </row>
    <row r="2063" spans="1:2" ht="15">
      <c r="A2063" s="29">
        <v>1.4319444444444445</v>
      </c>
      <c r="B2063">
        <v>34.37</v>
      </c>
    </row>
    <row r="2064" spans="1:2" ht="15">
      <c r="A2064" s="29">
        <v>1.4326388888888888</v>
      </c>
      <c r="B2064">
        <v>34.38</v>
      </c>
    </row>
    <row r="2065" spans="1:2" ht="15">
      <c r="A2065" s="29">
        <v>1.4333333333333333</v>
      </c>
      <c r="B2065">
        <v>34.4</v>
      </c>
    </row>
    <row r="2066" spans="1:2" ht="15">
      <c r="A2066" s="29">
        <v>1.4340277777777777</v>
      </c>
      <c r="B2066">
        <v>34.42</v>
      </c>
    </row>
    <row r="2067" spans="1:2" ht="15">
      <c r="A2067" s="29">
        <v>1.434722222222222</v>
      </c>
      <c r="B2067">
        <v>34.43</v>
      </c>
    </row>
    <row r="2068" spans="1:2" ht="15">
      <c r="A2068" s="29">
        <v>1.4354166666666668</v>
      </c>
      <c r="B2068">
        <v>34.45</v>
      </c>
    </row>
    <row r="2069" spans="1:2" ht="15">
      <c r="A2069" s="29">
        <v>1.4361111111111111</v>
      </c>
      <c r="B2069">
        <v>34.47</v>
      </c>
    </row>
    <row r="2070" spans="1:2" ht="15">
      <c r="A2070" s="29">
        <v>1.4368055555555557</v>
      </c>
      <c r="B2070">
        <v>34.48</v>
      </c>
    </row>
    <row r="2071" spans="1:2" ht="15">
      <c r="A2071" s="29">
        <v>1.4375</v>
      </c>
      <c r="B2071">
        <v>34.5</v>
      </c>
    </row>
    <row r="2072" spans="1:2" ht="15">
      <c r="A2072" s="29">
        <v>1.4381944444444443</v>
      </c>
      <c r="B2072">
        <v>34.52</v>
      </c>
    </row>
    <row r="2073" spans="1:2" ht="15">
      <c r="A2073" s="29">
        <v>1.4388888888888889</v>
      </c>
      <c r="B2073">
        <v>34.53</v>
      </c>
    </row>
    <row r="2074" spans="1:2" ht="15">
      <c r="A2074" s="29">
        <v>1.4395833333333332</v>
      </c>
      <c r="B2074">
        <v>34.55</v>
      </c>
    </row>
    <row r="2075" spans="1:2" ht="15">
      <c r="A2075" s="29">
        <v>1.440277777777778</v>
      </c>
      <c r="B2075">
        <v>34.57</v>
      </c>
    </row>
    <row r="2076" spans="1:2" ht="15">
      <c r="A2076" s="29">
        <v>1.4409722222222223</v>
      </c>
      <c r="B2076">
        <v>34.58</v>
      </c>
    </row>
    <row r="2077" spans="1:2" ht="15">
      <c r="A2077" s="29">
        <v>1.4416666666666667</v>
      </c>
      <c r="B2077">
        <v>34.6</v>
      </c>
    </row>
    <row r="2078" spans="1:2" ht="15">
      <c r="A2078" s="29">
        <v>1.4423611111111112</v>
      </c>
      <c r="B2078">
        <v>34.62</v>
      </c>
    </row>
    <row r="2079" spans="1:2" ht="15">
      <c r="A2079" s="29">
        <v>1.4430555555555555</v>
      </c>
      <c r="B2079">
        <v>34.63</v>
      </c>
    </row>
    <row r="2080" spans="1:2" ht="15">
      <c r="A2080" s="29">
        <v>1.4437499999999999</v>
      </c>
      <c r="B2080">
        <v>34.65</v>
      </c>
    </row>
    <row r="2081" spans="1:2" ht="15">
      <c r="A2081" s="29">
        <v>1.4444444444444444</v>
      </c>
      <c r="B2081">
        <v>34.67</v>
      </c>
    </row>
    <row r="2082" spans="1:2" ht="15">
      <c r="A2082" s="29">
        <v>1.4451388888888888</v>
      </c>
      <c r="B2082">
        <v>34.68</v>
      </c>
    </row>
    <row r="2083" spans="1:2" ht="15">
      <c r="A2083" s="29">
        <v>1.4458333333333335</v>
      </c>
      <c r="B2083">
        <v>34.7</v>
      </c>
    </row>
    <row r="2084" spans="1:2" ht="15">
      <c r="A2084" s="29">
        <v>1.4465277777777779</v>
      </c>
      <c r="B2084">
        <v>34.72</v>
      </c>
    </row>
    <row r="2085" spans="1:2" ht="15">
      <c r="A2085" s="29">
        <v>1.4472222222222222</v>
      </c>
      <c r="B2085">
        <v>34.73</v>
      </c>
    </row>
    <row r="2086" spans="1:2" ht="15">
      <c r="A2086" s="29">
        <v>1.4479166666666667</v>
      </c>
      <c r="B2086">
        <v>34.75</v>
      </c>
    </row>
    <row r="2087" spans="1:2" ht="15">
      <c r="A2087" s="29">
        <v>1.448611111111111</v>
      </c>
      <c r="B2087">
        <v>34.77</v>
      </c>
    </row>
    <row r="2088" spans="1:2" ht="15">
      <c r="A2088" s="29">
        <v>1.4493055555555554</v>
      </c>
      <c r="B2088">
        <v>34.78</v>
      </c>
    </row>
    <row r="2089" spans="1:2" ht="15">
      <c r="A2089" s="29">
        <v>1.45</v>
      </c>
      <c r="B2089">
        <v>34.8</v>
      </c>
    </row>
    <row r="2090" spans="1:2" ht="15">
      <c r="A2090" s="29">
        <v>1.4506944444444445</v>
      </c>
      <c r="B2090">
        <v>34.82</v>
      </c>
    </row>
    <row r="2091" spans="1:2" ht="15">
      <c r="A2091" s="29">
        <v>1.451388888888889</v>
      </c>
      <c r="B2091">
        <v>34.83</v>
      </c>
    </row>
    <row r="2092" spans="1:2" ht="15">
      <c r="A2092" s="29">
        <v>1.4520833333333334</v>
      </c>
      <c r="B2092">
        <v>34.85</v>
      </c>
    </row>
    <row r="2093" spans="1:2" ht="15">
      <c r="A2093" s="29">
        <v>1.4527777777777777</v>
      </c>
      <c r="B2093">
        <v>34.87</v>
      </c>
    </row>
    <row r="2094" spans="1:2" ht="15">
      <c r="A2094" s="29">
        <v>1.4534722222222223</v>
      </c>
      <c r="B2094">
        <v>34.88</v>
      </c>
    </row>
    <row r="2095" spans="1:2" ht="15">
      <c r="A2095" s="29">
        <v>1.4541666666666666</v>
      </c>
      <c r="B2095">
        <v>34.9</v>
      </c>
    </row>
    <row r="2096" spans="1:2" ht="15">
      <c r="A2096" s="29">
        <v>1.454861111111111</v>
      </c>
      <c r="B2096">
        <v>34.92</v>
      </c>
    </row>
    <row r="2097" spans="1:2" ht="15">
      <c r="A2097" s="29">
        <v>1.4555555555555555</v>
      </c>
      <c r="B2097">
        <v>34.93</v>
      </c>
    </row>
    <row r="2098" spans="1:2" ht="15">
      <c r="A2098" s="29">
        <v>1.45625</v>
      </c>
      <c r="B2098">
        <v>34.95</v>
      </c>
    </row>
    <row r="2099" spans="1:2" ht="15">
      <c r="A2099" s="29">
        <v>1.4569444444444446</v>
      </c>
      <c r="B2099">
        <v>34.97</v>
      </c>
    </row>
    <row r="2100" spans="1:2" ht="15">
      <c r="A2100" s="29">
        <v>1.457638888888889</v>
      </c>
      <c r="B2100">
        <v>34.98</v>
      </c>
    </row>
    <row r="2101" spans="1:2" ht="15">
      <c r="A2101" s="29">
        <v>1.4583333333333333</v>
      </c>
      <c r="B2101">
        <v>35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21A6E-70D8-4538-8905-CA1565D1985D}">
  <dimension ref="A1:A1"/>
  <sheetViews>
    <sheetView workbookViewId="0" topLeftCell="A1">
      <selection activeCell="D2" sqref="D2:D6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"/>
  <sheetViews>
    <sheetView workbookViewId="0" topLeftCell="A1">
      <selection activeCell="D2" sqref="D2:D6"/>
    </sheetView>
  </sheetViews>
  <sheetFormatPr defaultColWidth="11.421875" defaultRowHeight="15"/>
  <cols>
    <col min="1" max="1" width="39.140625" style="0" bestFit="1" customWidth="1"/>
    <col min="3" max="3" width="34.421875" style="0" bestFit="1" customWidth="1"/>
    <col min="5" max="5" width="49.140625" style="0" bestFit="1" customWidth="1"/>
    <col min="7" max="7" width="54.28125" style="0" bestFit="1" customWidth="1"/>
    <col min="9" max="9" width="55.28125" style="0" bestFit="1" customWidth="1"/>
  </cols>
  <sheetData>
    <row r="1" spans="1:9" ht="15">
      <c r="A1" s="3" t="s">
        <v>44</v>
      </c>
      <c r="I1" s="3" t="s">
        <v>45</v>
      </c>
    </row>
    <row r="2" spans="1:9" ht="15">
      <c r="A2" s="4" t="s">
        <v>46</v>
      </c>
      <c r="I2" s="4" t="s">
        <v>47</v>
      </c>
    </row>
    <row r="3" spans="1:9" ht="15">
      <c r="A3" s="4" t="s">
        <v>48</v>
      </c>
      <c r="I3" s="4" t="s">
        <v>49</v>
      </c>
    </row>
    <row r="4" spans="1:9" ht="15">
      <c r="A4" s="4" t="s">
        <v>50</v>
      </c>
      <c r="I4" s="4" t="s">
        <v>51</v>
      </c>
    </row>
    <row r="5" spans="1:9" ht="15">
      <c r="A5" s="4" t="s">
        <v>52</v>
      </c>
      <c r="I5" s="4" t="s">
        <v>53</v>
      </c>
    </row>
    <row r="6" spans="1:9" ht="15">
      <c r="A6" s="4" t="s">
        <v>54</v>
      </c>
      <c r="I6" s="4" t="s">
        <v>55</v>
      </c>
    </row>
    <row r="7" spans="1:9" ht="15">
      <c r="A7" s="4" t="s">
        <v>56</v>
      </c>
      <c r="I7" s="4" t="s">
        <v>57</v>
      </c>
    </row>
    <row r="8" spans="1:9" ht="15">
      <c r="A8" s="4" t="s">
        <v>58</v>
      </c>
      <c r="I8" s="4" t="s">
        <v>59</v>
      </c>
    </row>
    <row r="9" spans="1:9" ht="15">
      <c r="A9" s="4" t="s">
        <v>60</v>
      </c>
      <c r="I9" s="4" t="s">
        <v>61</v>
      </c>
    </row>
    <row r="10" spans="1:9" ht="15">
      <c r="A10" s="4" t="s">
        <v>62</v>
      </c>
      <c r="I10" s="4" t="s">
        <v>63</v>
      </c>
    </row>
    <row r="11" spans="1:9" ht="15">
      <c r="A11" s="4" t="s">
        <v>14</v>
      </c>
      <c r="I11" s="4" t="s">
        <v>64</v>
      </c>
    </row>
    <row r="12" spans="1:9" ht="15">
      <c r="A12" s="4" t="s">
        <v>65</v>
      </c>
      <c r="I12" s="4" t="s">
        <v>66</v>
      </c>
    </row>
    <row r="13" ht="15">
      <c r="I13" s="4" t="s">
        <v>24</v>
      </c>
    </row>
    <row r="14" spans="1:9" ht="15">
      <c r="A14" s="3" t="str">
        <f>A2</f>
        <v>Administrative</v>
      </c>
      <c r="C14" s="3" t="str">
        <f>A3</f>
        <v>Animation</v>
      </c>
      <c r="E14" s="3" t="str">
        <f>A4</f>
        <v>Culturelle_enseignement_artistique</v>
      </c>
      <c r="G14" s="3" t="str">
        <f>A5</f>
        <v>Culturelle_patrimoine_bibliothèque</v>
      </c>
      <c r="I14" s="4" t="s">
        <v>67</v>
      </c>
    </row>
    <row r="15" spans="1:9" ht="15">
      <c r="A15" s="4" t="str">
        <f>Grades!G1</f>
        <v>Adjoint_Administratif</v>
      </c>
      <c r="C15" s="4" t="str">
        <f>Grades!A7</f>
        <v>Adjoint_animation</v>
      </c>
      <c r="E15" s="4" t="str">
        <f>Grades!A12</f>
        <v>Assistant_enseignement_artistique</v>
      </c>
      <c r="G15" s="4" t="str">
        <f>Grades!A22</f>
        <v>Adjoint_patrimoine</v>
      </c>
      <c r="I15" s="4" t="s">
        <v>68</v>
      </c>
    </row>
    <row r="16" spans="1:9" ht="15">
      <c r="A16" s="4" t="str">
        <f>Grades!E1</f>
        <v>Rédacteur</v>
      </c>
      <c r="C16" s="4" t="str">
        <f>Grades!C7</f>
        <v>Animateur</v>
      </c>
      <c r="E16" s="4" t="str">
        <f>Grades!C12</f>
        <v>Professeur_enseignement_artistique</v>
      </c>
      <c r="G16" s="4" t="str">
        <f>Grades!A17</f>
        <v>Assistant_conservation</v>
      </c>
      <c r="I16" s="4" t="s">
        <v>69</v>
      </c>
    </row>
    <row r="17" spans="1:9" ht="15">
      <c r="A17" s="4" t="str">
        <f>Grades!C1</f>
        <v>Attaché</v>
      </c>
      <c r="E17" s="4" t="str">
        <f>Grades!E12</f>
        <v>Directeur_établissement_enseignement_artistique</v>
      </c>
      <c r="G17" s="4" t="str">
        <f>Grades!E22</f>
        <v>Bibliothécaire</v>
      </c>
      <c r="I17" s="4" t="s">
        <v>70</v>
      </c>
    </row>
    <row r="18" spans="1:9" ht="15">
      <c r="A18" s="4" t="str">
        <f>Grades!A1</f>
        <v>Administrateur</v>
      </c>
      <c r="G18" s="4" t="str">
        <f>Grades!E17</f>
        <v>Attaché_conservation_patrimoine</v>
      </c>
      <c r="I18" s="9" t="s">
        <v>71</v>
      </c>
    </row>
    <row r="19" spans="7:9" ht="15">
      <c r="G19" s="4" t="str">
        <f>Grades!C22</f>
        <v>Conservateur_bibliothèque</v>
      </c>
      <c r="I19" s="4" t="s">
        <v>72</v>
      </c>
    </row>
    <row r="20" ht="15">
      <c r="I20" s="4" t="s">
        <v>73</v>
      </c>
    </row>
    <row r="21" spans="1:7" ht="15">
      <c r="A21" s="3" t="str">
        <f>A6</f>
        <v>Médico_sociale</v>
      </c>
      <c r="C21" s="6" t="str">
        <f>A7</f>
        <v>Médico_technique</v>
      </c>
      <c r="E21" s="6" t="str">
        <f>A8</f>
        <v>Police_municipale</v>
      </c>
      <c r="G21" s="6" t="str">
        <f>A9</f>
        <v>Sociale</v>
      </c>
    </row>
    <row r="22" spans="1:7" ht="15">
      <c r="A22" s="4" t="str">
        <f>Grades!A27</f>
        <v>Auxiliaire_soins</v>
      </c>
      <c r="C22" s="4" t="str">
        <f>Grades!A44</f>
        <v>Technicien_paramédical_extinction</v>
      </c>
      <c r="E22" s="4" t="str">
        <f>Grades!A59</f>
        <v>Agent_police_municipale</v>
      </c>
      <c r="G22" s="4" t="str">
        <f>Grades!A49</f>
        <v>Agent_social</v>
      </c>
    </row>
    <row r="23" spans="1:7" ht="15">
      <c r="A23" s="4" t="str">
        <f>Grades!C27</f>
        <v>Auxiliaire_puériculture</v>
      </c>
      <c r="C23" s="4" t="str">
        <f>Grades!C44</f>
        <v>Biologiste_vétérinaire_pharmacien</v>
      </c>
      <c r="E23" s="4" t="str">
        <f>Grades!C59</f>
        <v>Chef_service_police_municipale</v>
      </c>
      <c r="G23" s="4" t="str">
        <f>Grades!C49</f>
        <v>Agent_spécialisé_écoles_maternelles</v>
      </c>
    </row>
    <row r="24" spans="1:7" ht="60">
      <c r="A24" s="4" t="str">
        <f>Grades!E27</f>
        <v>Aide_soignant</v>
      </c>
      <c r="B24" s="13"/>
      <c r="C24" s="11" t="str">
        <f>Grades!E44</f>
        <v>Pédicure_podologue_ergothérapeute_psychomotricien_orthoptiste_manipulateur_électroradiologie_médicale</v>
      </c>
      <c r="D24" s="13"/>
      <c r="E24" s="11" t="str">
        <f>Grades!E59</f>
        <v>Directeur_police_municipale</v>
      </c>
      <c r="F24" s="13"/>
      <c r="G24" s="14" t="str">
        <f>Grades!E49</f>
        <v>Moniteur_éducateur_intervenant_familial</v>
      </c>
    </row>
    <row r="25" spans="1:7" ht="30">
      <c r="A25" s="14" t="str">
        <f>Grades!G27</f>
        <v>Infirmier_extinction</v>
      </c>
      <c r="B25" s="7"/>
      <c r="C25" s="10" t="str">
        <f>Grades!G44</f>
        <v>Masseur_kinésithérapeute_orthophoniste</v>
      </c>
      <c r="D25" s="7"/>
      <c r="E25" s="11" t="str">
        <f>Grades!G59</f>
        <v>Garde_champêtre</v>
      </c>
      <c r="F25" s="7"/>
      <c r="G25" s="9" t="str">
        <f>Grades!G49</f>
        <v>Educateur_jeunes_enfants</v>
      </c>
    </row>
    <row r="26" spans="1:7" ht="15">
      <c r="A26" s="9" t="str">
        <f>Grades!A31</f>
        <v>Infirmier_soins_généraux</v>
      </c>
      <c r="G26" s="4" t="str">
        <f>Grades!A54</f>
        <v>Assistant_socio_éducatif</v>
      </c>
    </row>
    <row r="27" spans="1:7" ht="15">
      <c r="A27" s="4" t="str">
        <f>Grades!C31</f>
        <v>Puéricultrice_décret_92_859_extinction</v>
      </c>
      <c r="G27" s="4" t="str">
        <f>Grades!C54</f>
        <v>Conseiller_socio_éducatif</v>
      </c>
    </row>
    <row r="28" ht="15">
      <c r="A28" s="4" t="str">
        <f>Grades!E31</f>
        <v>Psychologue</v>
      </c>
    </row>
    <row r="29" ht="15">
      <c r="A29" s="4" t="str">
        <f>Grades!G31</f>
        <v>Puéricultrice_cadre_santé_extinction</v>
      </c>
    </row>
    <row r="30" ht="15">
      <c r="A30" s="4" t="str">
        <f>Grades!A35</f>
        <v>Sage_femme</v>
      </c>
    </row>
    <row r="31" ht="30">
      <c r="A31" s="15" t="str">
        <f>Grades!E35</f>
        <v>Cadre_santé_infirmiers_techniciens_paramédicaux_extinction</v>
      </c>
    </row>
    <row r="32" ht="15">
      <c r="A32" s="4" t="str">
        <f>Grades!G35</f>
        <v>Cadre_santé_paramédicaux</v>
      </c>
    </row>
    <row r="33" ht="15">
      <c r="A33" s="4" t="str">
        <f>Grades!A39</f>
        <v>Médecin</v>
      </c>
    </row>
    <row r="35" spans="1:3" ht="15">
      <c r="A35" s="3" t="str">
        <f>A10</f>
        <v>Sportive</v>
      </c>
      <c r="C35" s="3" t="str">
        <f>A11</f>
        <v>Technique</v>
      </c>
    </row>
    <row r="36" spans="1:3" ht="15">
      <c r="A36" s="12" t="str">
        <f>Grades!A65</f>
        <v>Opérateur_activités_physiques_sportives</v>
      </c>
      <c r="C36" s="4" t="str">
        <f>Grades!A70</f>
        <v>Adjoint_technique</v>
      </c>
    </row>
    <row r="37" spans="1:3" ht="30">
      <c r="A37" s="12" t="str">
        <f>Grades!C65</f>
        <v>Educateur_activités_physiques_sportives</v>
      </c>
      <c r="C37" s="12" t="str">
        <f>Grades!C75</f>
        <v>Adjoint_technique_établissements_enseignement</v>
      </c>
    </row>
    <row r="38" spans="1:3" ht="15">
      <c r="A38" s="12" t="str">
        <f>Grades!E65</f>
        <v>Conseiller_activités_physiques_sportives</v>
      </c>
      <c r="C38" s="4" t="str">
        <f>Grades!C70</f>
        <v>Agent_maîtrise</v>
      </c>
    </row>
    <row r="39" ht="15">
      <c r="C39" s="4" t="str">
        <f>Grades!E70</f>
        <v>Technicien</v>
      </c>
    </row>
    <row r="40" ht="15">
      <c r="C40" s="14" t="str">
        <f>Grades!G70</f>
        <v>Ingénieur</v>
      </c>
    </row>
    <row r="41" ht="15">
      <c r="C41" s="9" t="str">
        <f>Grades!A75</f>
        <v>Ingénieur_chef</v>
      </c>
    </row>
    <row r="42" spans="1:5" ht="15">
      <c r="A42" s="3" t="str">
        <f>A12</f>
        <v>EMPLOI_FONCTIONNEL</v>
      </c>
      <c r="E42" s="3" t="s">
        <v>74</v>
      </c>
    </row>
    <row r="43" spans="1:5" ht="45">
      <c r="A43" s="12" t="str">
        <f>Grades!A80</f>
        <v>Directeur_général_services_techniques_communes_établissements_publics_coopération_intercommunale_fiscalité_propre</v>
      </c>
      <c r="E43" s="14" t="s">
        <v>75</v>
      </c>
    </row>
    <row r="44" spans="1:5" ht="60">
      <c r="A44" s="12" t="str">
        <f>Grades!C80</f>
        <v>Directeur_services_techniques_communes_directeur_général_établissements_publics_coopération_intercommunale_fiscalité_propre</v>
      </c>
      <c r="E44" s="14" t="s">
        <v>76</v>
      </c>
    </row>
    <row r="45" spans="1:5" ht="15">
      <c r="A45" s="12" t="str">
        <f>Grades!E80</f>
        <v>Directeur_général_services_communes</v>
      </c>
      <c r="E45" s="14" t="s">
        <v>77</v>
      </c>
    </row>
    <row r="46" spans="1:5" ht="45">
      <c r="A46" s="12" t="str">
        <f>Grades!G80</f>
        <v>Directeur_général_établissements_publics_locaux_assimilés_communes_plus_400000_habitants</v>
      </c>
      <c r="E46" s="14" t="s">
        <v>21</v>
      </c>
    </row>
    <row r="47" spans="1:5" ht="30">
      <c r="A47" s="12" t="str">
        <f>Grades!A89</f>
        <v>Directeur_général_adjoint_services_communes</v>
      </c>
      <c r="E47" s="14" t="s">
        <v>78</v>
      </c>
    </row>
    <row r="48" spans="1:5" ht="30">
      <c r="A48" s="12" t="str">
        <f>Grades!C89</f>
        <v>Directeur_général_services_départements</v>
      </c>
      <c r="E48" s="14" t="s">
        <v>79</v>
      </c>
    </row>
    <row r="49" spans="1:5" ht="30">
      <c r="A49" s="12" t="str">
        <f>Grades!E89</f>
        <v>Directeur_général_adjoint_services_départements</v>
      </c>
      <c r="E49" s="14" t="s">
        <v>80</v>
      </c>
    </row>
    <row r="50" spans="1:5" ht="15">
      <c r="A50" s="12" t="str">
        <f>Grades!G89</f>
        <v>Directeur_général_services_régions</v>
      </c>
      <c r="E50" s="14" t="s">
        <v>81</v>
      </c>
    </row>
    <row r="51" spans="1:5" ht="30">
      <c r="A51" s="12" t="str">
        <f>Grades!A96</f>
        <v>Directeur_général_adjoint_services_régions</v>
      </c>
      <c r="E51" s="14" t="s">
        <v>82</v>
      </c>
    </row>
    <row r="52" ht="15">
      <c r="E52" s="14" t="s">
        <v>83</v>
      </c>
    </row>
    <row r="53" ht="15">
      <c r="E53" s="14" t="s">
        <v>84</v>
      </c>
    </row>
    <row r="54" ht="15">
      <c r="E54" s="14" t="s">
        <v>85</v>
      </c>
    </row>
    <row r="55" ht="15">
      <c r="E55" s="14" t="s">
        <v>86</v>
      </c>
    </row>
    <row r="56" ht="15">
      <c r="E56" s="14" t="s">
        <v>87</v>
      </c>
    </row>
    <row r="57" ht="15">
      <c r="E57" s="14" t="s">
        <v>88</v>
      </c>
    </row>
    <row r="58" ht="15">
      <c r="E58" s="14" t="s">
        <v>89</v>
      </c>
    </row>
    <row r="59" ht="15">
      <c r="E59" s="14" t="s">
        <v>90</v>
      </c>
    </row>
    <row r="60" ht="15">
      <c r="E60" s="14" t="s">
        <v>91</v>
      </c>
    </row>
    <row r="61" ht="15">
      <c r="E61" s="14" t="s">
        <v>92</v>
      </c>
    </row>
    <row r="62" ht="15">
      <c r="E62" s="14" t="s">
        <v>93</v>
      </c>
    </row>
    <row r="63" ht="15">
      <c r="E63" s="14" t="s">
        <v>94</v>
      </c>
    </row>
    <row r="64" ht="15">
      <c r="E64" s="14" t="s">
        <v>95</v>
      </c>
    </row>
    <row r="65" ht="15">
      <c r="E65" s="14" t="s">
        <v>96</v>
      </c>
    </row>
    <row r="66" ht="15">
      <c r="E66" s="14" t="s">
        <v>97</v>
      </c>
    </row>
    <row r="67" ht="15">
      <c r="E67" s="14" t="s">
        <v>98</v>
      </c>
    </row>
    <row r="68" ht="15">
      <c r="E68" s="14" t="s">
        <v>99</v>
      </c>
    </row>
    <row r="69" ht="15">
      <c r="E69" s="14" t="s">
        <v>100</v>
      </c>
    </row>
    <row r="70" ht="15">
      <c r="E70" s="14" t="s">
        <v>101</v>
      </c>
    </row>
    <row r="71" ht="15">
      <c r="E71" s="14" t="s">
        <v>102</v>
      </c>
    </row>
    <row r="72" ht="15">
      <c r="E72" s="14" t="s">
        <v>103</v>
      </c>
    </row>
    <row r="73" ht="15">
      <c r="E73" s="14" t="s">
        <v>104</v>
      </c>
    </row>
    <row r="74" ht="15">
      <c r="E74" s="14" t="s">
        <v>105</v>
      </c>
    </row>
    <row r="75" ht="15">
      <c r="E75" s="14" t="s">
        <v>106</v>
      </c>
    </row>
    <row r="76" ht="15">
      <c r="E76" s="14" t="s">
        <v>107</v>
      </c>
    </row>
    <row r="77" ht="15">
      <c r="E77" s="14" t="s">
        <v>108</v>
      </c>
    </row>
    <row r="78" ht="15">
      <c r="E78" s="14" t="s">
        <v>109</v>
      </c>
    </row>
    <row r="79" ht="15">
      <c r="E79" s="14" t="s">
        <v>110</v>
      </c>
    </row>
    <row r="80" ht="15">
      <c r="E80" s="14" t="s">
        <v>111</v>
      </c>
    </row>
    <row r="81" ht="15">
      <c r="E81" s="14" t="s">
        <v>112</v>
      </c>
    </row>
    <row r="82" ht="15">
      <c r="E82" s="14" t="s">
        <v>113</v>
      </c>
    </row>
    <row r="83" ht="15">
      <c r="E83" s="14" t="s">
        <v>114</v>
      </c>
    </row>
    <row r="84" ht="15">
      <c r="E84" s="14" t="s">
        <v>115</v>
      </c>
    </row>
    <row r="85" ht="15">
      <c r="E85" s="14" t="s">
        <v>116</v>
      </c>
    </row>
    <row r="86" ht="15">
      <c r="E86" s="14" t="s">
        <v>117</v>
      </c>
    </row>
    <row r="87" ht="15">
      <c r="E87" s="14" t="s">
        <v>118</v>
      </c>
    </row>
    <row r="88" ht="15">
      <c r="E88" s="14" t="s">
        <v>119</v>
      </c>
    </row>
    <row r="89" ht="15">
      <c r="E89" s="14" t="s">
        <v>120</v>
      </c>
    </row>
    <row r="90" ht="15">
      <c r="E90" s="14" t="s">
        <v>121</v>
      </c>
    </row>
    <row r="91" ht="15">
      <c r="E91" s="14" t="s">
        <v>122</v>
      </c>
    </row>
    <row r="92" ht="15">
      <c r="E92" s="14" t="s">
        <v>123</v>
      </c>
    </row>
    <row r="93" ht="15">
      <c r="E93" s="14" t="s">
        <v>124</v>
      </c>
    </row>
    <row r="94" ht="15">
      <c r="E94" s="14" t="s">
        <v>125</v>
      </c>
    </row>
    <row r="95" ht="15">
      <c r="E95" s="14" t="s">
        <v>126</v>
      </c>
    </row>
    <row r="96" ht="15">
      <c r="E96" s="14" t="s">
        <v>127</v>
      </c>
    </row>
    <row r="97" ht="15">
      <c r="E97" s="14" t="s">
        <v>128</v>
      </c>
    </row>
    <row r="98" ht="15">
      <c r="E98" s="14" t="s">
        <v>129</v>
      </c>
    </row>
    <row r="99" ht="15">
      <c r="E99" s="14" t="s">
        <v>130</v>
      </c>
    </row>
    <row r="100" ht="15">
      <c r="E100" s="14" t="s">
        <v>131</v>
      </c>
    </row>
  </sheetData>
  <autoFilter ref="A1:A1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9"/>
  <sheetViews>
    <sheetView workbookViewId="0" topLeftCell="A1">
      <selection activeCell="D2" sqref="D2:D6"/>
    </sheetView>
  </sheetViews>
  <sheetFormatPr defaultColWidth="11.421875" defaultRowHeight="15"/>
  <cols>
    <col min="1" max="1" width="56.140625" style="0" bestFit="1" customWidth="1"/>
    <col min="3" max="3" width="59.57421875" style="0" bestFit="1" customWidth="1"/>
    <col min="5" max="5" width="66.421875" style="0" bestFit="1" customWidth="1"/>
    <col min="7" max="7" width="42.28125" style="0" bestFit="1" customWidth="1"/>
  </cols>
  <sheetData>
    <row r="1" spans="1:7" ht="15">
      <c r="A1" s="3" t="s">
        <v>79</v>
      </c>
      <c r="C1" s="3" t="s">
        <v>89</v>
      </c>
      <c r="E1" s="3" t="s">
        <v>128</v>
      </c>
      <c r="G1" s="3" t="s">
        <v>132</v>
      </c>
    </row>
    <row r="2" spans="1:7" ht="15">
      <c r="A2" s="4" t="s">
        <v>79</v>
      </c>
      <c r="C2" s="4" t="s">
        <v>89</v>
      </c>
      <c r="E2" s="4" t="s">
        <v>128</v>
      </c>
      <c r="G2" s="4" t="s">
        <v>133</v>
      </c>
    </row>
    <row r="3" spans="1:7" ht="15">
      <c r="A3" s="4" t="s">
        <v>134</v>
      </c>
      <c r="C3" s="4" t="s">
        <v>135</v>
      </c>
      <c r="E3" s="4" t="s">
        <v>136</v>
      </c>
      <c r="G3" s="4" t="s">
        <v>137</v>
      </c>
    </row>
    <row r="4" spans="1:7" ht="15">
      <c r="A4" s="4" t="s">
        <v>138</v>
      </c>
      <c r="C4" s="4" t="s">
        <v>139</v>
      </c>
      <c r="E4" s="4" t="s">
        <v>140</v>
      </c>
      <c r="G4" s="4" t="s">
        <v>141</v>
      </c>
    </row>
    <row r="5" ht="15">
      <c r="C5" s="4" t="s">
        <v>142</v>
      </c>
    </row>
    <row r="6" spans="1:7" ht="15">
      <c r="A6" s="5"/>
      <c r="B6" s="5"/>
      <c r="C6" s="5"/>
      <c r="D6" s="5"/>
      <c r="E6" s="5"/>
      <c r="F6" s="5"/>
      <c r="G6" s="5"/>
    </row>
    <row r="7" spans="1:3" ht="15">
      <c r="A7" s="3" t="s">
        <v>143</v>
      </c>
      <c r="C7" s="3" t="s">
        <v>85</v>
      </c>
    </row>
    <row r="8" spans="1:3" ht="15">
      <c r="A8" s="4" t="s">
        <v>76</v>
      </c>
      <c r="C8" s="4" t="s">
        <v>85</v>
      </c>
    </row>
    <row r="9" spans="1:3" ht="15">
      <c r="A9" s="4" t="s">
        <v>144</v>
      </c>
      <c r="C9" s="4" t="s">
        <v>145</v>
      </c>
    </row>
    <row r="10" spans="1:3" ht="15">
      <c r="A10" s="4" t="s">
        <v>146</v>
      </c>
      <c r="C10" s="4" t="s">
        <v>147</v>
      </c>
    </row>
    <row r="11" spans="1:7" ht="15">
      <c r="A11" s="5"/>
      <c r="B11" s="5"/>
      <c r="C11" s="5"/>
      <c r="D11" s="5"/>
      <c r="E11" s="5"/>
      <c r="F11" s="5"/>
      <c r="G11" s="5"/>
    </row>
    <row r="12" spans="1:5" ht="15">
      <c r="A12" s="3" t="s">
        <v>148</v>
      </c>
      <c r="C12" s="3" t="s">
        <v>149</v>
      </c>
      <c r="E12" s="3" t="s">
        <v>150</v>
      </c>
    </row>
    <row r="13" spans="1:5" ht="15">
      <c r="A13" s="4" t="s">
        <v>151</v>
      </c>
      <c r="C13" s="4" t="s">
        <v>152</v>
      </c>
      <c r="E13" s="4" t="s">
        <v>153</v>
      </c>
    </row>
    <row r="14" spans="1:5" ht="15">
      <c r="A14" s="4" t="s">
        <v>154</v>
      </c>
      <c r="C14" s="4" t="s">
        <v>155</v>
      </c>
      <c r="E14" s="4" t="s">
        <v>156</v>
      </c>
    </row>
    <row r="15" ht="15">
      <c r="A15" s="4" t="s">
        <v>157</v>
      </c>
    </row>
    <row r="16" spans="1:7" ht="15">
      <c r="A16" s="5"/>
      <c r="B16" s="5"/>
      <c r="C16" s="5"/>
      <c r="D16" s="5"/>
      <c r="E16" s="5"/>
      <c r="F16" s="5"/>
      <c r="G16" s="5"/>
    </row>
    <row r="17" spans="1:5" ht="15">
      <c r="A17" s="3" t="s">
        <v>158</v>
      </c>
      <c r="C17" s="3" t="s">
        <v>159</v>
      </c>
      <c r="E17" s="3" t="s">
        <v>160</v>
      </c>
    </row>
    <row r="18" spans="1:5" ht="15">
      <c r="A18" s="4" t="s">
        <v>87</v>
      </c>
      <c r="C18" s="4" t="s">
        <v>161</v>
      </c>
      <c r="E18" s="4" t="s">
        <v>90</v>
      </c>
    </row>
    <row r="19" spans="1:5" ht="15">
      <c r="A19" s="4" t="s">
        <v>162</v>
      </c>
      <c r="C19" s="4" t="s">
        <v>163</v>
      </c>
      <c r="E19" s="4" t="s">
        <v>164</v>
      </c>
    </row>
    <row r="20" ht="15">
      <c r="A20" s="4" t="s">
        <v>165</v>
      </c>
    </row>
    <row r="22" spans="1:5" ht="15">
      <c r="A22" s="3" t="s">
        <v>166</v>
      </c>
      <c r="C22" s="3" t="s">
        <v>167</v>
      </c>
      <c r="E22" s="3" t="s">
        <v>93</v>
      </c>
    </row>
    <row r="23" spans="1:5" ht="15">
      <c r="A23" s="4" t="s">
        <v>77</v>
      </c>
      <c r="C23" s="4" t="s">
        <v>100</v>
      </c>
      <c r="E23" s="4" t="s">
        <v>93</v>
      </c>
    </row>
    <row r="24" spans="1:5" ht="15">
      <c r="A24" s="4" t="s">
        <v>168</v>
      </c>
      <c r="C24" s="4" t="s">
        <v>169</v>
      </c>
      <c r="E24" s="4" t="s">
        <v>170</v>
      </c>
    </row>
    <row r="25" ht="15">
      <c r="A25" s="4" t="s">
        <v>171</v>
      </c>
    </row>
    <row r="26" spans="1:7" ht="15">
      <c r="A26" s="5"/>
      <c r="B26" s="5"/>
      <c r="C26" s="5"/>
      <c r="D26" s="5"/>
      <c r="E26" s="5"/>
      <c r="F26" s="5"/>
      <c r="G26" s="5"/>
    </row>
    <row r="27" spans="1:7" ht="15">
      <c r="A27" s="3" t="s">
        <v>172</v>
      </c>
      <c r="C27" s="3" t="s">
        <v>173</v>
      </c>
      <c r="E27" s="3" t="s">
        <v>174</v>
      </c>
      <c r="G27" s="3" t="s">
        <v>175</v>
      </c>
    </row>
    <row r="28" spans="1:7" ht="15">
      <c r="A28" s="4" t="s">
        <v>176</v>
      </c>
      <c r="C28" s="4" t="s">
        <v>177</v>
      </c>
      <c r="E28" s="4" t="s">
        <v>178</v>
      </c>
      <c r="G28" s="4" t="s">
        <v>179</v>
      </c>
    </row>
    <row r="29" spans="1:7" ht="15">
      <c r="A29" s="4" t="s">
        <v>180</v>
      </c>
      <c r="C29" s="4" t="s">
        <v>181</v>
      </c>
      <c r="E29" s="4" t="s">
        <v>182</v>
      </c>
      <c r="G29" s="4" t="s">
        <v>183</v>
      </c>
    </row>
    <row r="31" spans="1:7" ht="15">
      <c r="A31" s="3" t="s">
        <v>184</v>
      </c>
      <c r="C31" s="3" t="s">
        <v>185</v>
      </c>
      <c r="E31" s="3" t="s">
        <v>125</v>
      </c>
      <c r="G31" s="3" t="s">
        <v>186</v>
      </c>
    </row>
    <row r="32" spans="1:7" ht="15">
      <c r="A32" s="4" t="s">
        <v>187</v>
      </c>
      <c r="C32" s="4" t="s">
        <v>188</v>
      </c>
      <c r="E32" s="4" t="s">
        <v>189</v>
      </c>
      <c r="G32" s="4" t="s">
        <v>190</v>
      </c>
    </row>
    <row r="33" spans="1:7" ht="15">
      <c r="A33" s="4" t="s">
        <v>191</v>
      </c>
      <c r="C33" s="4" t="s">
        <v>192</v>
      </c>
      <c r="E33" s="4" t="s">
        <v>193</v>
      </c>
      <c r="G33" s="4" t="s">
        <v>194</v>
      </c>
    </row>
    <row r="35" spans="1:7" ht="15">
      <c r="A35" s="3" t="s">
        <v>195</v>
      </c>
      <c r="C35" s="6" t="s">
        <v>196</v>
      </c>
      <c r="D35" s="7"/>
      <c r="E35" s="8" t="s">
        <v>197</v>
      </c>
      <c r="F35" s="7"/>
      <c r="G35" s="6" t="s">
        <v>198</v>
      </c>
    </row>
    <row r="36" spans="1:7" ht="15">
      <c r="A36" s="4" t="s">
        <v>199</v>
      </c>
      <c r="C36" s="4" t="s">
        <v>200</v>
      </c>
      <c r="E36" s="4" t="s">
        <v>201</v>
      </c>
      <c r="G36" s="4" t="s">
        <v>201</v>
      </c>
    </row>
    <row r="37" spans="1:7" ht="15">
      <c r="A37" s="4" t="s">
        <v>202</v>
      </c>
      <c r="C37" s="4" t="s">
        <v>203</v>
      </c>
      <c r="G37" s="4" t="s">
        <v>204</v>
      </c>
    </row>
    <row r="39" ht="15">
      <c r="A39" s="6" t="s">
        <v>120</v>
      </c>
    </row>
    <row r="40" ht="15">
      <c r="A40" s="4" t="s">
        <v>205</v>
      </c>
    </row>
    <row r="41" ht="15">
      <c r="A41" s="4" t="s">
        <v>206</v>
      </c>
    </row>
    <row r="42" ht="15">
      <c r="A42" s="4" t="s">
        <v>207</v>
      </c>
    </row>
    <row r="43" spans="1:7" ht="15">
      <c r="A43" s="5"/>
      <c r="B43" s="5"/>
      <c r="C43" s="5"/>
      <c r="D43" s="5"/>
      <c r="E43" s="5"/>
      <c r="F43" s="5"/>
      <c r="G43" s="5"/>
    </row>
    <row r="44" spans="1:7" ht="30">
      <c r="A44" s="6" t="s">
        <v>208</v>
      </c>
      <c r="C44" s="6" t="s">
        <v>209</v>
      </c>
      <c r="E44" s="8" t="s">
        <v>210</v>
      </c>
      <c r="G44" s="8" t="s">
        <v>211</v>
      </c>
    </row>
    <row r="45" spans="1:7" ht="30">
      <c r="A45" s="9" t="s">
        <v>212</v>
      </c>
      <c r="B45" s="7"/>
      <c r="C45" s="9" t="s">
        <v>213</v>
      </c>
      <c r="D45" s="7"/>
      <c r="E45" s="10" t="s">
        <v>123</v>
      </c>
      <c r="G45" s="11" t="s">
        <v>119</v>
      </c>
    </row>
    <row r="46" spans="1:7" ht="30">
      <c r="A46" s="9" t="s">
        <v>214</v>
      </c>
      <c r="B46" s="7"/>
      <c r="C46" s="9" t="s">
        <v>215</v>
      </c>
      <c r="D46" s="7"/>
      <c r="E46" s="10" t="s">
        <v>216</v>
      </c>
      <c r="G46" s="12" t="s">
        <v>217</v>
      </c>
    </row>
    <row r="47" spans="1:4" ht="15">
      <c r="A47" s="7"/>
      <c r="B47" s="7"/>
      <c r="C47" s="9" t="s">
        <v>218</v>
      </c>
      <c r="D47" s="7"/>
    </row>
    <row r="48" spans="1:7" ht="15">
      <c r="A48" s="5"/>
      <c r="B48" s="5"/>
      <c r="C48" s="5"/>
      <c r="D48" s="5"/>
      <c r="E48" s="5"/>
      <c r="F48" s="5"/>
      <c r="G48" s="5"/>
    </row>
    <row r="49" spans="1:7" ht="15">
      <c r="A49" s="3" t="s">
        <v>219</v>
      </c>
      <c r="C49" s="6" t="s">
        <v>220</v>
      </c>
      <c r="E49" s="6" t="s">
        <v>221</v>
      </c>
      <c r="G49" s="6" t="s">
        <v>222</v>
      </c>
    </row>
    <row r="50" spans="1:7" ht="15">
      <c r="A50" s="4" t="s">
        <v>82</v>
      </c>
      <c r="C50" s="9" t="s">
        <v>223</v>
      </c>
      <c r="E50" s="9" t="s">
        <v>121</v>
      </c>
      <c r="G50" s="9" t="s">
        <v>112</v>
      </c>
    </row>
    <row r="51" spans="1:7" ht="30">
      <c r="A51" s="9" t="s">
        <v>224</v>
      </c>
      <c r="C51" s="9" t="s">
        <v>225</v>
      </c>
      <c r="E51" s="9" t="s">
        <v>226</v>
      </c>
      <c r="G51" s="10" t="s">
        <v>227</v>
      </c>
    </row>
    <row r="52" ht="15">
      <c r="A52" s="4" t="s">
        <v>228</v>
      </c>
    </row>
    <row r="54" spans="1:3" ht="15">
      <c r="A54" s="6" t="s">
        <v>229</v>
      </c>
      <c r="C54" s="3" t="s">
        <v>230</v>
      </c>
    </row>
    <row r="55" spans="1:3" ht="15">
      <c r="A55" s="9" t="s">
        <v>88</v>
      </c>
      <c r="C55" s="4" t="s">
        <v>99</v>
      </c>
    </row>
    <row r="56" spans="1:3" ht="15">
      <c r="A56" s="9" t="s">
        <v>231</v>
      </c>
      <c r="C56" s="9" t="s">
        <v>232</v>
      </c>
    </row>
    <row r="57" ht="15">
      <c r="C57" s="4" t="s">
        <v>233</v>
      </c>
    </row>
    <row r="58" spans="1:7" ht="15">
      <c r="A58" s="5"/>
      <c r="B58" s="5"/>
      <c r="C58" s="5"/>
      <c r="D58" s="5"/>
      <c r="E58" s="5"/>
      <c r="F58" s="5"/>
      <c r="G58" s="5"/>
    </row>
    <row r="59" spans="1:7" ht="15">
      <c r="A59" s="6" t="s">
        <v>234</v>
      </c>
      <c r="C59" s="6" t="s">
        <v>235</v>
      </c>
      <c r="E59" s="6" t="s">
        <v>236</v>
      </c>
      <c r="G59" s="6" t="s">
        <v>237</v>
      </c>
    </row>
    <row r="60" spans="1:7" ht="15">
      <c r="A60" s="4" t="s">
        <v>238</v>
      </c>
      <c r="C60" s="4" t="s">
        <v>97</v>
      </c>
      <c r="E60" s="4" t="s">
        <v>102</v>
      </c>
      <c r="G60" s="4" t="s">
        <v>239</v>
      </c>
    </row>
    <row r="61" spans="1:7" ht="15">
      <c r="A61" s="4" t="s">
        <v>240</v>
      </c>
      <c r="C61" s="4" t="s">
        <v>241</v>
      </c>
      <c r="E61" s="4" t="s">
        <v>242</v>
      </c>
      <c r="G61" s="4" t="s">
        <v>243</v>
      </c>
    </row>
    <row r="62" spans="1:3" ht="15">
      <c r="A62" s="4" t="s">
        <v>244</v>
      </c>
      <c r="C62" s="4" t="s">
        <v>245</v>
      </c>
    </row>
    <row r="63" ht="15">
      <c r="A63" s="4" t="s">
        <v>246</v>
      </c>
    </row>
    <row r="64" spans="1:7" ht="15">
      <c r="A64" s="5"/>
      <c r="B64" s="5"/>
      <c r="C64" s="5"/>
      <c r="D64" s="5"/>
      <c r="E64" s="5"/>
      <c r="F64" s="5"/>
      <c r="G64" s="5"/>
    </row>
    <row r="65" spans="1:5" ht="15">
      <c r="A65" s="6" t="s">
        <v>247</v>
      </c>
      <c r="C65" s="6" t="s">
        <v>248</v>
      </c>
      <c r="E65" s="6" t="s">
        <v>249</v>
      </c>
    </row>
    <row r="66" spans="1:5" ht="15">
      <c r="A66" s="4" t="s">
        <v>122</v>
      </c>
      <c r="C66" s="4" t="s">
        <v>113</v>
      </c>
      <c r="E66" s="4" t="s">
        <v>98</v>
      </c>
    </row>
    <row r="67" spans="1:5" ht="30">
      <c r="A67" s="4" t="s">
        <v>250</v>
      </c>
      <c r="C67" s="12" t="s">
        <v>251</v>
      </c>
      <c r="E67" s="12" t="s">
        <v>252</v>
      </c>
    </row>
    <row r="68" spans="1:3" ht="30">
      <c r="A68" s="4" t="s">
        <v>253</v>
      </c>
      <c r="C68" s="12" t="s">
        <v>254</v>
      </c>
    </row>
    <row r="69" spans="1:7" ht="15">
      <c r="A69" s="5"/>
      <c r="B69" s="5"/>
      <c r="C69" s="5"/>
      <c r="D69" s="5"/>
      <c r="E69" s="5"/>
      <c r="F69" s="5"/>
      <c r="G69" s="5"/>
    </row>
    <row r="70" spans="1:7" ht="15">
      <c r="A70" s="6" t="s">
        <v>18</v>
      </c>
      <c r="C70" s="6" t="s">
        <v>255</v>
      </c>
      <c r="E70" s="6" t="s">
        <v>130</v>
      </c>
      <c r="G70" s="6" t="s">
        <v>117</v>
      </c>
    </row>
    <row r="71" spans="1:7" ht="15">
      <c r="A71" s="4" t="s">
        <v>21</v>
      </c>
      <c r="C71" s="4" t="s">
        <v>80</v>
      </c>
      <c r="E71" s="4" t="s">
        <v>130</v>
      </c>
      <c r="G71" s="4" t="s">
        <v>117</v>
      </c>
    </row>
    <row r="72" spans="1:7" ht="15">
      <c r="A72" s="4" t="s">
        <v>256</v>
      </c>
      <c r="C72" s="4" t="s">
        <v>257</v>
      </c>
      <c r="E72" s="4" t="s">
        <v>258</v>
      </c>
      <c r="G72" s="4" t="s">
        <v>259</v>
      </c>
    </row>
    <row r="73" spans="1:7" ht="15">
      <c r="A73" s="4" t="s">
        <v>260</v>
      </c>
      <c r="E73" s="4" t="s">
        <v>261</v>
      </c>
      <c r="G73" s="4" t="s">
        <v>262</v>
      </c>
    </row>
    <row r="75" spans="1:3" ht="15">
      <c r="A75" s="6" t="s">
        <v>263</v>
      </c>
      <c r="C75" s="6" t="s">
        <v>264</v>
      </c>
    </row>
    <row r="76" spans="1:3" ht="15">
      <c r="A76" s="4" t="s">
        <v>118</v>
      </c>
      <c r="C76" s="4" t="s">
        <v>78</v>
      </c>
    </row>
    <row r="77" spans="1:3" ht="30">
      <c r="A77" s="4" t="s">
        <v>265</v>
      </c>
      <c r="C77" s="12" t="s">
        <v>266</v>
      </c>
    </row>
    <row r="78" spans="1:3" ht="30">
      <c r="A78" s="4" t="s">
        <v>267</v>
      </c>
      <c r="C78" s="12" t="s">
        <v>268</v>
      </c>
    </row>
    <row r="79" spans="1:7" ht="15">
      <c r="A79" s="5"/>
      <c r="B79" s="5"/>
      <c r="C79" s="5"/>
      <c r="D79" s="5"/>
      <c r="E79" s="5"/>
      <c r="F79" s="5"/>
      <c r="G79" s="5"/>
    </row>
    <row r="80" spans="1:7" ht="45">
      <c r="A80" s="8" t="s">
        <v>269</v>
      </c>
      <c r="C80" s="8" t="s">
        <v>270</v>
      </c>
      <c r="E80" s="8" t="s">
        <v>271</v>
      </c>
      <c r="G80" s="8" t="s">
        <v>272</v>
      </c>
    </row>
    <row r="81" spans="1:7" ht="60">
      <c r="A81" s="10" t="s">
        <v>273</v>
      </c>
      <c r="B81" s="7"/>
      <c r="C81" s="10" t="s">
        <v>274</v>
      </c>
      <c r="D81" s="7"/>
      <c r="E81" s="10" t="s">
        <v>275</v>
      </c>
      <c r="F81" s="7"/>
      <c r="G81" s="10" t="s">
        <v>276</v>
      </c>
    </row>
    <row r="82" spans="1:7" ht="45">
      <c r="A82" s="10" t="s">
        <v>277</v>
      </c>
      <c r="B82" s="7"/>
      <c r="C82" s="10" t="s">
        <v>278</v>
      </c>
      <c r="D82" s="7"/>
      <c r="E82" s="10" t="s">
        <v>279</v>
      </c>
      <c r="F82" s="7"/>
      <c r="G82" s="10" t="s">
        <v>280</v>
      </c>
    </row>
    <row r="83" spans="1:7" ht="45">
      <c r="A83" s="10" t="s">
        <v>281</v>
      </c>
      <c r="B83" s="7"/>
      <c r="C83" s="7"/>
      <c r="D83" s="7"/>
      <c r="E83" s="10" t="s">
        <v>282</v>
      </c>
      <c r="F83" s="7"/>
      <c r="G83" s="7"/>
    </row>
    <row r="84" spans="1:5" ht="45">
      <c r="A84" s="12" t="s">
        <v>283</v>
      </c>
      <c r="E84" s="10" t="s">
        <v>284</v>
      </c>
    </row>
    <row r="85" ht="30">
      <c r="E85" s="10" t="s">
        <v>285</v>
      </c>
    </row>
    <row r="86" ht="30">
      <c r="E86" s="10" t="s">
        <v>286</v>
      </c>
    </row>
    <row r="87" ht="30">
      <c r="E87" s="10" t="s">
        <v>287</v>
      </c>
    </row>
    <row r="89" spans="1:7" ht="15">
      <c r="A89" s="8" t="s">
        <v>288</v>
      </c>
      <c r="C89" s="8" t="s">
        <v>289</v>
      </c>
      <c r="E89" s="8" t="s">
        <v>290</v>
      </c>
      <c r="G89" s="8" t="s">
        <v>291</v>
      </c>
    </row>
    <row r="90" spans="1:7" ht="30">
      <c r="A90" s="10" t="s">
        <v>292</v>
      </c>
      <c r="C90" s="10" t="s">
        <v>293</v>
      </c>
      <c r="E90" s="10" t="s">
        <v>294</v>
      </c>
      <c r="G90" s="10" t="s">
        <v>295</v>
      </c>
    </row>
    <row r="91" spans="1:7" ht="30">
      <c r="A91" s="10" t="s">
        <v>296</v>
      </c>
      <c r="C91" s="10" t="s">
        <v>297</v>
      </c>
      <c r="E91" s="10" t="s">
        <v>298</v>
      </c>
      <c r="G91" s="10" t="s">
        <v>299</v>
      </c>
    </row>
    <row r="92" spans="1:7" ht="30">
      <c r="A92" s="10" t="s">
        <v>300</v>
      </c>
      <c r="G92" s="10" t="s">
        <v>301</v>
      </c>
    </row>
    <row r="93" ht="30">
      <c r="A93" s="12" t="s">
        <v>302</v>
      </c>
    </row>
    <row r="94" ht="30">
      <c r="A94" s="12" t="s">
        <v>303</v>
      </c>
    </row>
    <row r="96" ht="15">
      <c r="A96" s="8" t="s">
        <v>304</v>
      </c>
    </row>
    <row r="97" ht="30">
      <c r="A97" s="10" t="s">
        <v>305</v>
      </c>
    </row>
    <row r="98" ht="30">
      <c r="A98" s="10" t="s">
        <v>306</v>
      </c>
    </row>
    <row r="99" ht="30">
      <c r="A99" s="10" t="s">
        <v>307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workbookViewId="0" topLeftCell="A1">
      <selection activeCell="D2" sqref="D2:D6"/>
    </sheetView>
  </sheetViews>
  <sheetFormatPr defaultColWidth="30.7109375" defaultRowHeight="15"/>
  <sheetData>
    <row r="1" spans="1:5" ht="15">
      <c r="A1" s="73" t="s">
        <v>308</v>
      </c>
      <c r="B1" s="73"/>
      <c r="D1" s="4" t="s">
        <v>47</v>
      </c>
      <c r="E1" s="4"/>
    </row>
    <row r="2" spans="1:5" ht="15">
      <c r="A2" s="16" t="s">
        <v>309</v>
      </c>
      <c r="B2" s="69"/>
      <c r="D2" s="4" t="s">
        <v>49</v>
      </c>
      <c r="E2" s="4"/>
    </row>
    <row r="3" spans="1:5" ht="15">
      <c r="A3" s="4" t="s">
        <v>310</v>
      </c>
      <c r="B3" s="17">
        <f>52575.33/12</f>
        <v>4381.2775</v>
      </c>
      <c r="D3" s="4" t="s">
        <v>51</v>
      </c>
      <c r="E3" s="4"/>
    </row>
    <row r="4" spans="1:5" ht="15">
      <c r="A4" s="4" t="s">
        <v>311</v>
      </c>
      <c r="B4" s="17">
        <f>54642.9/12</f>
        <v>4553.575</v>
      </c>
      <c r="D4" s="4" t="s">
        <v>53</v>
      </c>
      <c r="E4" s="4"/>
    </row>
    <row r="5" spans="1:5" ht="15">
      <c r="A5" s="4" t="s">
        <v>312</v>
      </c>
      <c r="B5" s="17">
        <f>57419.34/12</f>
        <v>4784.945</v>
      </c>
      <c r="D5" s="4" t="s">
        <v>55</v>
      </c>
      <c r="E5" s="4"/>
    </row>
    <row r="6" spans="1:5" ht="15">
      <c r="A6" s="4" t="s">
        <v>313</v>
      </c>
      <c r="B6" s="17">
        <f>57419.34/12</f>
        <v>4784.945</v>
      </c>
      <c r="D6" s="4" t="s">
        <v>57</v>
      </c>
      <c r="E6" s="18"/>
    </row>
    <row r="7" spans="1:5" ht="15">
      <c r="A7" s="4" t="s">
        <v>314</v>
      </c>
      <c r="B7" s="17">
        <f>59841.35/12</f>
        <v>4986.779166666666</v>
      </c>
      <c r="D7" s="4" t="s">
        <v>59</v>
      </c>
      <c r="E7" s="18"/>
    </row>
    <row r="8" spans="1:5" ht="15">
      <c r="A8" s="4" t="s">
        <v>315</v>
      </c>
      <c r="B8" s="17">
        <f>63031.32/12</f>
        <v>5252.61</v>
      </c>
      <c r="D8" s="4" t="s">
        <v>61</v>
      </c>
      <c r="E8" s="18"/>
    </row>
    <row r="9" spans="1:5" ht="15">
      <c r="A9" s="4" t="s">
        <v>316</v>
      </c>
      <c r="B9" s="17">
        <f>63031.32/12</f>
        <v>5252.61</v>
      </c>
      <c r="D9" s="4" t="s">
        <v>63</v>
      </c>
      <c r="E9" s="18"/>
    </row>
    <row r="10" spans="1:5" ht="15">
      <c r="A10" s="4" t="s">
        <v>317</v>
      </c>
      <c r="B10" s="17">
        <f>64685.37/12</f>
        <v>5390.4475</v>
      </c>
      <c r="D10" s="4" t="s">
        <v>64</v>
      </c>
      <c r="E10" s="18"/>
    </row>
    <row r="11" spans="1:5" ht="15">
      <c r="A11" s="4" t="s">
        <v>318</v>
      </c>
      <c r="B11" s="17">
        <f>66398.5/12</f>
        <v>5533.208333333333</v>
      </c>
      <c r="D11" s="4" t="s">
        <v>66</v>
      </c>
      <c r="E11" s="18"/>
    </row>
    <row r="12" spans="1:5" ht="15">
      <c r="A12" s="4" t="s">
        <v>319</v>
      </c>
      <c r="B12" s="17">
        <f>66398.5/12</f>
        <v>5533.208333333333</v>
      </c>
      <c r="D12" s="4" t="s">
        <v>24</v>
      </c>
      <c r="E12" s="18"/>
    </row>
    <row r="13" spans="1:5" ht="15">
      <c r="A13" s="4" t="s">
        <v>320</v>
      </c>
      <c r="B13" s="17">
        <f>67816.26/12</f>
        <v>5651.355</v>
      </c>
      <c r="D13" s="4" t="s">
        <v>67</v>
      </c>
      <c r="E13" s="18"/>
    </row>
    <row r="14" spans="1:5" ht="15">
      <c r="A14" s="4" t="s">
        <v>321</v>
      </c>
      <c r="B14" s="17">
        <f>69293.1/12</f>
        <v>5774.425</v>
      </c>
      <c r="D14" s="4" t="s">
        <v>68</v>
      </c>
      <c r="E14" s="18"/>
    </row>
    <row r="15" spans="1:5" ht="15">
      <c r="A15" s="4" t="s">
        <v>322</v>
      </c>
      <c r="B15" s="17">
        <f>69293.1/12</f>
        <v>5774.425</v>
      </c>
      <c r="D15" s="4" t="s">
        <v>72</v>
      </c>
      <c r="E15" s="4"/>
    </row>
    <row r="16" spans="1:5" ht="15">
      <c r="A16" s="4" t="s">
        <v>323</v>
      </c>
      <c r="B16" s="17">
        <f>72423.99/12</f>
        <v>6035.3325</v>
      </c>
      <c r="D16" s="4" t="s">
        <v>69</v>
      </c>
      <c r="E16" s="18"/>
    </row>
    <row r="17" spans="1:5" ht="15">
      <c r="A17" s="4" t="s">
        <v>324</v>
      </c>
      <c r="B17" s="17">
        <f>75554.88/12</f>
        <v>6296.240000000001</v>
      </c>
      <c r="D17" s="4" t="s">
        <v>70</v>
      </c>
      <c r="E17" s="18"/>
    </row>
    <row r="18" spans="1:2" ht="15">
      <c r="A18" s="4" t="s">
        <v>325</v>
      </c>
      <c r="B18" s="17">
        <f>75554.88/12</f>
        <v>6296.240000000001</v>
      </c>
    </row>
    <row r="19" spans="1:8" ht="15">
      <c r="A19" s="4" t="s">
        <v>326</v>
      </c>
      <c r="B19" s="17">
        <f>78508.55/12</f>
        <v>6542.379166666667</v>
      </c>
      <c r="H19" s="19"/>
    </row>
    <row r="20" spans="1:7" ht="15">
      <c r="A20" s="4" t="s">
        <v>327</v>
      </c>
      <c r="B20" s="17">
        <f>81403.15/12</f>
        <v>6783.595833333333</v>
      </c>
      <c r="G20" s="19"/>
    </row>
    <row r="21" spans="1:7" ht="15">
      <c r="A21" s="4" t="s">
        <v>328</v>
      </c>
      <c r="B21" s="17">
        <f>89200.83/12</f>
        <v>7433.4025</v>
      </c>
      <c r="E21" s="20"/>
      <c r="G21" s="19"/>
    </row>
    <row r="22" ht="15">
      <c r="G22" s="19"/>
    </row>
    <row r="23" ht="15">
      <c r="G23" s="19"/>
    </row>
    <row r="24" ht="15">
      <c r="G24" s="19"/>
    </row>
    <row r="27" ht="15">
      <c r="C27" s="20"/>
    </row>
    <row r="28" ht="15">
      <c r="C28" s="20"/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14"/>
  <sheetViews>
    <sheetView workbookViewId="0" topLeftCell="A251">
      <selection activeCell="D2" sqref="D2:D6"/>
    </sheetView>
  </sheetViews>
  <sheetFormatPr defaultColWidth="43.7109375" defaultRowHeight="15"/>
  <cols>
    <col min="1" max="4" width="55.7109375" style="21" customWidth="1"/>
    <col min="5" max="5" width="20.57421875" style="21" bestFit="1" customWidth="1"/>
    <col min="6" max="6" width="15.140625" style="21" bestFit="1" customWidth="1"/>
    <col min="7" max="16384" width="43.7109375" style="21" customWidth="1"/>
  </cols>
  <sheetData>
    <row r="1" spans="2:6" ht="15">
      <c r="B1" s="8" t="s">
        <v>13</v>
      </c>
      <c r="C1" s="8" t="s">
        <v>329</v>
      </c>
      <c r="D1" s="8" t="s">
        <v>20</v>
      </c>
      <c r="E1" s="22" t="s">
        <v>330</v>
      </c>
      <c r="F1" s="22" t="s">
        <v>331</v>
      </c>
    </row>
    <row r="2" spans="1:6" ht="15">
      <c r="A2" s="21" t="str">
        <f>D2&amp;" "&amp;E2</f>
        <v>Adjoint administratif 11e échelon</v>
      </c>
      <c r="B2" s="10" t="str">
        <f>Filières!$A$14</f>
        <v>Administrative</v>
      </c>
      <c r="C2" s="10" t="str">
        <f>Grades!$G$1</f>
        <v>Adjoint_Administratif</v>
      </c>
      <c r="D2" s="10" t="str">
        <f>Grades!$G$2</f>
        <v>Adjoint administratif</v>
      </c>
      <c r="E2" s="10" t="s">
        <v>53</v>
      </c>
      <c r="F2" s="10">
        <v>432</v>
      </c>
    </row>
    <row r="3" spans="1:6" ht="15">
      <c r="A3" s="21" t="str">
        <f aca="true" t="shared" si="0" ref="A3:A65">D3&amp;" "&amp;E3</f>
        <v>Adjoint administratif 10e échelon</v>
      </c>
      <c r="B3" s="10" t="str">
        <f>Filières!$A$14</f>
        <v>Administrative</v>
      </c>
      <c r="C3" s="10" t="str">
        <f>Grades!$G$1</f>
        <v>Adjoint_Administratif</v>
      </c>
      <c r="D3" s="10" t="str">
        <f>Grades!$G$2</f>
        <v>Adjoint administratif</v>
      </c>
      <c r="E3" s="10" t="s">
        <v>55</v>
      </c>
      <c r="F3" s="10">
        <v>419</v>
      </c>
    </row>
    <row r="4" spans="1:6" ht="15">
      <c r="A4" s="21" t="str">
        <f t="shared" si="0"/>
        <v>Adjoint administratif 9e échelon</v>
      </c>
      <c r="B4" s="10" t="str">
        <f>Filières!$A$14</f>
        <v>Administrative</v>
      </c>
      <c r="C4" s="10" t="str">
        <f>Grades!$G$1</f>
        <v>Adjoint_Administratif</v>
      </c>
      <c r="D4" s="10" t="str">
        <f>Grades!$G$2</f>
        <v>Adjoint administratif</v>
      </c>
      <c r="E4" s="10" t="s">
        <v>57</v>
      </c>
      <c r="F4" s="10">
        <v>401</v>
      </c>
    </row>
    <row r="5" spans="1:6" ht="15">
      <c r="A5" s="21" t="str">
        <f t="shared" si="0"/>
        <v>Adjoint administratif 8e échelon</v>
      </c>
      <c r="B5" s="10" t="str">
        <f>Filières!$A$14</f>
        <v>Administrative</v>
      </c>
      <c r="C5" s="10" t="str">
        <f>Grades!$G$1</f>
        <v>Adjoint_Administratif</v>
      </c>
      <c r="D5" s="10" t="str">
        <f>Grades!$G$2</f>
        <v>Adjoint administratif</v>
      </c>
      <c r="E5" s="10" t="s">
        <v>59</v>
      </c>
      <c r="F5" s="10">
        <v>387</v>
      </c>
    </row>
    <row r="6" spans="1:6" ht="15">
      <c r="A6" s="21" t="str">
        <f t="shared" si="0"/>
        <v>Adjoint administratif 7e échelon</v>
      </c>
      <c r="B6" s="10" t="str">
        <f>Filières!$A$14</f>
        <v>Administrative</v>
      </c>
      <c r="C6" s="10" t="str">
        <f>Grades!$G$1</f>
        <v>Adjoint_Administratif</v>
      </c>
      <c r="D6" s="10" t="str">
        <f>Grades!$G$2</f>
        <v>Adjoint administratif</v>
      </c>
      <c r="E6" s="10" t="s">
        <v>61</v>
      </c>
      <c r="F6" s="10">
        <v>381</v>
      </c>
    </row>
    <row r="7" spans="1:6" ht="15">
      <c r="A7" s="21" t="str">
        <f t="shared" si="0"/>
        <v>Adjoint administratif 6e échelon</v>
      </c>
      <c r="B7" s="10" t="str">
        <f>Filières!$A$14</f>
        <v>Administrative</v>
      </c>
      <c r="C7" s="10" t="str">
        <f>Grades!$G$1</f>
        <v>Adjoint_Administratif</v>
      </c>
      <c r="D7" s="10" t="str">
        <f>Grades!$G$2</f>
        <v>Adjoint administratif</v>
      </c>
      <c r="E7" s="10" t="s">
        <v>63</v>
      </c>
      <c r="F7" s="10">
        <v>378</v>
      </c>
    </row>
    <row r="8" spans="1:6" ht="15">
      <c r="A8" s="21" t="str">
        <f t="shared" si="0"/>
        <v>Adjoint administratif 5e échelon</v>
      </c>
      <c r="B8" s="10" t="str">
        <f>Filières!$A$14</f>
        <v>Administrative</v>
      </c>
      <c r="C8" s="10" t="str">
        <f>Grades!$G$1</f>
        <v>Adjoint_Administratif</v>
      </c>
      <c r="D8" s="10" t="str">
        <f>Grades!$G$2</f>
        <v>Adjoint administratif</v>
      </c>
      <c r="E8" s="10" t="s">
        <v>64</v>
      </c>
      <c r="F8" s="10">
        <v>374</v>
      </c>
    </row>
    <row r="9" spans="1:6" ht="15">
      <c r="A9" s="21" t="str">
        <f t="shared" si="0"/>
        <v>Adjoint administratif 4e échelon</v>
      </c>
      <c r="B9" s="10" t="str">
        <f>Filières!$A$14</f>
        <v>Administrative</v>
      </c>
      <c r="C9" s="10" t="str">
        <f>Grades!$G$1</f>
        <v>Adjoint_Administratif</v>
      </c>
      <c r="D9" s="10" t="str">
        <f>Grades!$G$2</f>
        <v>Adjoint administratif</v>
      </c>
      <c r="E9" s="10" t="s">
        <v>66</v>
      </c>
      <c r="F9" s="10">
        <v>371</v>
      </c>
    </row>
    <row r="10" spans="1:6" ht="15">
      <c r="A10" s="21" t="str">
        <f t="shared" si="0"/>
        <v>Adjoint administratif 3e échelon</v>
      </c>
      <c r="B10" s="10" t="str">
        <f>Filières!$A$14</f>
        <v>Administrative</v>
      </c>
      <c r="C10" s="10" t="str">
        <f>Grades!$G$1</f>
        <v>Adjoint_Administratif</v>
      </c>
      <c r="D10" s="10" t="str">
        <f>Grades!$G$2</f>
        <v>Adjoint administratif</v>
      </c>
      <c r="E10" s="10" t="s">
        <v>24</v>
      </c>
      <c r="F10" s="10">
        <v>370</v>
      </c>
    </row>
    <row r="11" spans="1:6" ht="15">
      <c r="A11" s="21" t="str">
        <f t="shared" si="0"/>
        <v>Adjoint administratif 2e échelon</v>
      </c>
      <c r="B11" s="10" t="str">
        <f>Filières!$A$14</f>
        <v>Administrative</v>
      </c>
      <c r="C11" s="10" t="str">
        <f>Grades!$G$1</f>
        <v>Adjoint_Administratif</v>
      </c>
      <c r="D11" s="10" t="str">
        <f>Grades!$G$2</f>
        <v>Adjoint administratif</v>
      </c>
      <c r="E11" s="10" t="s">
        <v>67</v>
      </c>
      <c r="F11" s="10">
        <v>368</v>
      </c>
    </row>
    <row r="12" spans="1:6" ht="15">
      <c r="A12" s="21" t="str">
        <f t="shared" si="0"/>
        <v>Adjoint administratif 1er échelon</v>
      </c>
      <c r="B12" s="10" t="str">
        <f>Filières!$A$14</f>
        <v>Administrative</v>
      </c>
      <c r="C12" s="10" t="str">
        <f>Grades!$G$1</f>
        <v>Adjoint_Administratif</v>
      </c>
      <c r="D12" s="10" t="str">
        <f>Grades!$G$2</f>
        <v>Adjoint administratif</v>
      </c>
      <c r="E12" s="10" t="s">
        <v>68</v>
      </c>
      <c r="F12" s="10">
        <v>367</v>
      </c>
    </row>
    <row r="13" spans="1:6" ht="15">
      <c r="A13" s="21" t="str">
        <f t="shared" si="0"/>
        <v>Adjoint administratif principal de 2ème classe 12e échelon</v>
      </c>
      <c r="B13" s="10" t="str">
        <f>Filières!$A$14</f>
        <v>Administrative</v>
      </c>
      <c r="C13" s="10" t="str">
        <f>Grades!$G$1</f>
        <v>Adjoint_Administratif</v>
      </c>
      <c r="D13" s="10" t="str">
        <f>Grades!$G$3</f>
        <v>Adjoint administratif principal de 2ème classe</v>
      </c>
      <c r="E13" s="10" t="s">
        <v>51</v>
      </c>
      <c r="F13" s="10">
        <v>486</v>
      </c>
    </row>
    <row r="14" spans="1:6" ht="15">
      <c r="A14" s="21" t="str">
        <f t="shared" si="0"/>
        <v>Adjoint administratif principal de 2ème classe 11e échelon</v>
      </c>
      <c r="B14" s="10" t="str">
        <f>Filières!$A$14</f>
        <v>Administrative</v>
      </c>
      <c r="C14" s="10" t="str">
        <f>Grades!$G$1</f>
        <v>Adjoint_Administratif</v>
      </c>
      <c r="D14" s="10" t="str">
        <f>Grades!$G$3</f>
        <v>Adjoint administratif principal de 2ème classe</v>
      </c>
      <c r="E14" s="10" t="s">
        <v>53</v>
      </c>
      <c r="F14" s="10">
        <v>473</v>
      </c>
    </row>
    <row r="15" spans="1:6" ht="15">
      <c r="A15" s="21" t="str">
        <f t="shared" si="0"/>
        <v>Adjoint administratif principal de 2ème classe 10e échelon</v>
      </c>
      <c r="B15" s="10" t="str">
        <f>Filières!$A$14</f>
        <v>Administrative</v>
      </c>
      <c r="C15" s="10" t="str">
        <f>Grades!$G$1</f>
        <v>Adjoint_Administratif</v>
      </c>
      <c r="D15" s="10" t="str">
        <f>Grades!$G$3</f>
        <v>Adjoint administratif principal de 2ème classe</v>
      </c>
      <c r="E15" s="10" t="s">
        <v>55</v>
      </c>
      <c r="F15" s="10">
        <v>461</v>
      </c>
    </row>
    <row r="16" spans="1:6" ht="15">
      <c r="A16" s="21" t="str">
        <f t="shared" si="0"/>
        <v>Adjoint administratif principal de 2ème classe 9e échelon</v>
      </c>
      <c r="B16" s="10" t="str">
        <f>Filières!$A$14</f>
        <v>Administrative</v>
      </c>
      <c r="C16" s="10" t="str">
        <f>Grades!$G$1</f>
        <v>Adjoint_Administratif</v>
      </c>
      <c r="D16" s="10" t="str">
        <f>Grades!$G$3</f>
        <v>Adjoint administratif principal de 2ème classe</v>
      </c>
      <c r="E16" s="10" t="s">
        <v>57</v>
      </c>
      <c r="F16" s="10">
        <v>446</v>
      </c>
    </row>
    <row r="17" spans="1:6" ht="15">
      <c r="A17" s="21" t="str">
        <f t="shared" si="0"/>
        <v>Adjoint administratif principal de 2ème classe 8e échelon</v>
      </c>
      <c r="B17" s="10" t="str">
        <f>Filières!$A$14</f>
        <v>Administrative</v>
      </c>
      <c r="C17" s="10" t="str">
        <f>Grades!$G$1</f>
        <v>Adjoint_Administratif</v>
      </c>
      <c r="D17" s="10" t="str">
        <f>Grades!$G$3</f>
        <v>Adjoint administratif principal de 2ème classe</v>
      </c>
      <c r="E17" s="10" t="s">
        <v>59</v>
      </c>
      <c r="F17" s="10">
        <v>430</v>
      </c>
    </row>
    <row r="18" spans="1:6" ht="15">
      <c r="A18" s="21" t="str">
        <f t="shared" si="0"/>
        <v>Adjoint administratif principal de 2ème classe 7e échelon</v>
      </c>
      <c r="B18" s="10" t="str">
        <f>Filières!$A$14</f>
        <v>Administrative</v>
      </c>
      <c r="C18" s="10" t="str">
        <f>Grades!$G$1</f>
        <v>Adjoint_Administratif</v>
      </c>
      <c r="D18" s="10" t="str">
        <f>Grades!$G$3</f>
        <v>Adjoint administratif principal de 2ème classe</v>
      </c>
      <c r="E18" s="10" t="s">
        <v>61</v>
      </c>
      <c r="F18" s="10">
        <v>416</v>
      </c>
    </row>
    <row r="19" spans="1:6" ht="15">
      <c r="A19" s="21" t="str">
        <f t="shared" si="0"/>
        <v>Adjoint administratif principal de 2ème classe 6e échelon</v>
      </c>
      <c r="B19" s="10" t="str">
        <f>Filières!$A$14</f>
        <v>Administrative</v>
      </c>
      <c r="C19" s="10" t="str">
        <f>Grades!$G$1</f>
        <v>Adjoint_Administratif</v>
      </c>
      <c r="D19" s="10" t="str">
        <f>Grades!$G$3</f>
        <v>Adjoint administratif principal de 2ème classe</v>
      </c>
      <c r="E19" s="10" t="s">
        <v>63</v>
      </c>
      <c r="F19" s="10">
        <v>404</v>
      </c>
    </row>
    <row r="20" spans="1:6" ht="15">
      <c r="A20" s="21" t="str">
        <f t="shared" si="0"/>
        <v>Adjoint administratif principal de 2ème classe 5e échelon</v>
      </c>
      <c r="B20" s="10" t="str">
        <f>Filières!$A$14</f>
        <v>Administrative</v>
      </c>
      <c r="C20" s="10" t="str">
        <f>Grades!$G$1</f>
        <v>Adjoint_Administratif</v>
      </c>
      <c r="D20" s="10" t="str">
        <f>Grades!$G$3</f>
        <v>Adjoint administratif principal de 2ème classe</v>
      </c>
      <c r="E20" s="10" t="s">
        <v>64</v>
      </c>
      <c r="F20" s="10">
        <v>396</v>
      </c>
    </row>
    <row r="21" spans="1:6" ht="15">
      <c r="A21" s="21" t="str">
        <f t="shared" si="0"/>
        <v>Adjoint administratif principal de 2ème classe 4e échelon</v>
      </c>
      <c r="B21" s="10" t="str">
        <f>Filières!$A$14</f>
        <v>Administrative</v>
      </c>
      <c r="C21" s="10" t="str">
        <f>Grades!$G$1</f>
        <v>Adjoint_Administratif</v>
      </c>
      <c r="D21" s="10" t="str">
        <f>Grades!$G$3</f>
        <v>Adjoint administratif principal de 2ème classe</v>
      </c>
      <c r="E21" s="10" t="s">
        <v>66</v>
      </c>
      <c r="F21" s="10">
        <v>387</v>
      </c>
    </row>
    <row r="22" spans="1:6" ht="15">
      <c r="A22" s="21" t="str">
        <f t="shared" si="0"/>
        <v>Adjoint administratif principal de 2ème classe 3e échelon</v>
      </c>
      <c r="B22" s="10" t="str">
        <f>Filières!$A$14</f>
        <v>Administrative</v>
      </c>
      <c r="C22" s="10" t="str">
        <f>Grades!$G$1</f>
        <v>Adjoint_Administratif</v>
      </c>
      <c r="D22" s="10" t="str">
        <f>Grades!$G$3</f>
        <v>Adjoint administratif principal de 2ème classe</v>
      </c>
      <c r="E22" s="10" t="s">
        <v>24</v>
      </c>
      <c r="F22" s="10">
        <v>376</v>
      </c>
    </row>
    <row r="23" spans="1:6" ht="15">
      <c r="A23" s="21" t="str">
        <f t="shared" si="0"/>
        <v>Adjoint administratif principal de 2ème classe 2e échelon</v>
      </c>
      <c r="B23" s="10" t="str">
        <f>Filières!$A$14</f>
        <v>Administrative</v>
      </c>
      <c r="C23" s="10" t="str">
        <f>Grades!$G$1</f>
        <v>Adjoint_Administratif</v>
      </c>
      <c r="D23" s="10" t="str">
        <f>Grades!$G$3</f>
        <v>Adjoint administratif principal de 2ème classe</v>
      </c>
      <c r="E23" s="10" t="s">
        <v>67</v>
      </c>
      <c r="F23" s="10">
        <v>371</v>
      </c>
    </row>
    <row r="24" spans="1:6" ht="15">
      <c r="A24" s="21" t="str">
        <f t="shared" si="0"/>
        <v>Adjoint administratif principal de 2ème classe 1er échelon</v>
      </c>
      <c r="B24" s="10" t="str">
        <f>Filières!$A$14</f>
        <v>Administrative</v>
      </c>
      <c r="C24" s="10" t="str">
        <f>Grades!$G$1</f>
        <v>Adjoint_Administratif</v>
      </c>
      <c r="D24" s="10" t="str">
        <f>Grades!$G$3</f>
        <v>Adjoint administratif principal de 2ème classe</v>
      </c>
      <c r="E24" s="10" t="s">
        <v>68</v>
      </c>
      <c r="F24" s="10">
        <v>368</v>
      </c>
    </row>
    <row r="25" spans="1:6" ht="15">
      <c r="A25" s="21" t="str">
        <f t="shared" si="0"/>
        <v>Adjoint administratif principal de 1ère classe 10e échelon</v>
      </c>
      <c r="B25" s="10" t="str">
        <f>Filières!$A$14</f>
        <v>Administrative</v>
      </c>
      <c r="C25" s="10" t="str">
        <f>Grades!$G$1</f>
        <v>Adjoint_Administratif</v>
      </c>
      <c r="D25" s="10" t="str">
        <f>Grades!$G$4</f>
        <v>Adjoint administratif principal de 1ère classe</v>
      </c>
      <c r="E25" s="10" t="s">
        <v>55</v>
      </c>
      <c r="F25" s="10">
        <v>558</v>
      </c>
    </row>
    <row r="26" spans="1:6" ht="15">
      <c r="A26" s="21" t="str">
        <f t="shared" si="0"/>
        <v>Adjoint administratif principal de 1ère classe 9e échelon</v>
      </c>
      <c r="B26" s="10" t="str">
        <f>Filières!$A$14</f>
        <v>Administrative</v>
      </c>
      <c r="C26" s="10" t="str">
        <f>Grades!$G$1</f>
        <v>Adjoint_Administratif</v>
      </c>
      <c r="D26" s="10" t="str">
        <f>Grades!$G$4</f>
        <v>Adjoint administratif principal de 1ère classe</v>
      </c>
      <c r="E26" s="10" t="s">
        <v>57</v>
      </c>
      <c r="F26" s="10">
        <v>525</v>
      </c>
    </row>
    <row r="27" spans="1:6" ht="15">
      <c r="A27" s="21" t="str">
        <f t="shared" si="0"/>
        <v>Adjoint administratif principal de 1ère classe 8e échelon</v>
      </c>
      <c r="B27" s="10" t="str">
        <f>Filières!$A$14</f>
        <v>Administrative</v>
      </c>
      <c r="C27" s="10" t="str">
        <f>Grades!$G$1</f>
        <v>Adjoint_Administratif</v>
      </c>
      <c r="D27" s="10" t="str">
        <f>Grades!$G$4</f>
        <v>Adjoint administratif principal de 1ère classe</v>
      </c>
      <c r="E27" s="10" t="s">
        <v>59</v>
      </c>
      <c r="F27" s="10">
        <v>499</v>
      </c>
    </row>
    <row r="28" spans="1:6" ht="15">
      <c r="A28" s="21" t="str">
        <f t="shared" si="0"/>
        <v>Adjoint administratif principal de 1ère classe 7e échelon</v>
      </c>
      <c r="B28" s="10" t="str">
        <f>Filières!$A$14</f>
        <v>Administrative</v>
      </c>
      <c r="C28" s="10" t="str">
        <f>Grades!$G$1</f>
        <v>Adjoint_Administratif</v>
      </c>
      <c r="D28" s="10" t="str">
        <f>Grades!$G$4</f>
        <v>Adjoint administratif principal de 1ère classe</v>
      </c>
      <c r="E28" s="10" t="s">
        <v>61</v>
      </c>
      <c r="F28" s="10">
        <v>478</v>
      </c>
    </row>
    <row r="29" spans="1:6" ht="15">
      <c r="A29" s="21" t="str">
        <f t="shared" si="0"/>
        <v>Adjoint administratif principal de 1ère classe 6e échelon</v>
      </c>
      <c r="B29" s="10" t="str">
        <f>Filières!$A$14</f>
        <v>Administrative</v>
      </c>
      <c r="C29" s="10" t="str">
        <f>Grades!$G$1</f>
        <v>Adjoint_Administratif</v>
      </c>
      <c r="D29" s="10" t="str">
        <f>Grades!$G$4</f>
        <v>Adjoint administratif principal de 1ère classe</v>
      </c>
      <c r="E29" s="10" t="s">
        <v>63</v>
      </c>
      <c r="F29" s="10">
        <v>460</v>
      </c>
    </row>
    <row r="30" spans="1:6" ht="15">
      <c r="A30" s="21" t="str">
        <f t="shared" si="0"/>
        <v>Adjoint administratif principal de 1ère classe 5e échelon</v>
      </c>
      <c r="B30" s="10" t="str">
        <f>Filières!$A$14</f>
        <v>Administrative</v>
      </c>
      <c r="C30" s="10" t="str">
        <f>Grades!$G$1</f>
        <v>Adjoint_Administratif</v>
      </c>
      <c r="D30" s="10" t="str">
        <f>Grades!$G$4</f>
        <v>Adjoint administratif principal de 1ère classe</v>
      </c>
      <c r="E30" s="10" t="s">
        <v>64</v>
      </c>
      <c r="F30" s="10">
        <v>448</v>
      </c>
    </row>
    <row r="31" spans="1:6" ht="15">
      <c r="A31" s="21" t="str">
        <f t="shared" si="0"/>
        <v>Adjoint administratif principal de 1ère classe 4e échelon</v>
      </c>
      <c r="B31" s="10" t="str">
        <f>Filières!$A$14</f>
        <v>Administrative</v>
      </c>
      <c r="C31" s="10" t="str">
        <f>Grades!$G$1</f>
        <v>Adjoint_Administratif</v>
      </c>
      <c r="D31" s="10" t="str">
        <f>Grades!$G$4</f>
        <v>Adjoint administratif principal de 1ère classe</v>
      </c>
      <c r="E31" s="10" t="s">
        <v>66</v>
      </c>
      <c r="F31" s="10">
        <v>430</v>
      </c>
    </row>
    <row r="32" spans="1:6" ht="15">
      <c r="A32" s="21" t="str">
        <f t="shared" si="0"/>
        <v>Adjoint administratif principal de 1ère classe 3e échelon</v>
      </c>
      <c r="B32" s="10" t="str">
        <f>Filières!$A$14</f>
        <v>Administrative</v>
      </c>
      <c r="C32" s="10" t="str">
        <f>Grades!$G$1</f>
        <v>Adjoint_Administratif</v>
      </c>
      <c r="D32" s="10" t="str">
        <f>Grades!$G$4</f>
        <v>Adjoint administratif principal de 1ère classe</v>
      </c>
      <c r="E32" s="10" t="s">
        <v>24</v>
      </c>
      <c r="F32" s="10">
        <v>412</v>
      </c>
    </row>
    <row r="33" spans="1:6" ht="15">
      <c r="A33" s="21" t="str">
        <f t="shared" si="0"/>
        <v>Adjoint administratif principal de 1ère classe 2e échelon</v>
      </c>
      <c r="B33" s="10" t="str">
        <f>Filières!$A$14</f>
        <v>Administrative</v>
      </c>
      <c r="C33" s="10" t="str">
        <f>Grades!$G$1</f>
        <v>Adjoint_Administratif</v>
      </c>
      <c r="D33" s="10" t="str">
        <f>Grades!$G$4</f>
        <v>Adjoint administratif principal de 1ère classe</v>
      </c>
      <c r="E33" s="10" t="s">
        <v>67</v>
      </c>
      <c r="F33" s="10">
        <v>397</v>
      </c>
    </row>
    <row r="34" spans="1:6" ht="15">
      <c r="A34" s="21" t="str">
        <f t="shared" si="0"/>
        <v>Adjoint administratif principal de 1ère classe 1er échelon</v>
      </c>
      <c r="B34" s="10" t="str">
        <f>Filières!$A$14</f>
        <v>Administrative</v>
      </c>
      <c r="C34" s="10" t="str">
        <f>Grades!$G$1</f>
        <v>Adjoint_Administratif</v>
      </c>
      <c r="D34" s="10" t="str">
        <f>Grades!$G$4</f>
        <v>Adjoint administratif principal de 1ère classe</v>
      </c>
      <c r="E34" s="10" t="s">
        <v>68</v>
      </c>
      <c r="F34" s="10">
        <v>388</v>
      </c>
    </row>
    <row r="35" spans="1:6" ht="15">
      <c r="A35" s="21" t="str">
        <f t="shared" si="0"/>
        <v>Rédacteur 13e échelon</v>
      </c>
      <c r="B35" s="10" t="str">
        <f>Filières!$A$14</f>
        <v>Administrative</v>
      </c>
      <c r="C35" s="10" t="str">
        <f>Grades!$E$1</f>
        <v>Rédacteur</v>
      </c>
      <c r="D35" s="10" t="str">
        <f>Grades!$E$2</f>
        <v>Rédacteur</v>
      </c>
      <c r="E35" s="10" t="s">
        <v>49</v>
      </c>
      <c r="F35" s="10">
        <v>597</v>
      </c>
    </row>
    <row r="36" spans="1:6" ht="15">
      <c r="A36" s="21" t="str">
        <f t="shared" si="0"/>
        <v>Rédacteur 12e échelon</v>
      </c>
      <c r="B36" s="10" t="str">
        <f>Filières!$A$14</f>
        <v>Administrative</v>
      </c>
      <c r="C36" s="10" t="str">
        <f>Grades!$E$1</f>
        <v>Rédacteur</v>
      </c>
      <c r="D36" s="10" t="str">
        <f>Grades!$E$2</f>
        <v>Rédacteur</v>
      </c>
      <c r="E36" s="10" t="s">
        <v>51</v>
      </c>
      <c r="F36" s="10">
        <v>563</v>
      </c>
    </row>
    <row r="37" spans="1:6" ht="15">
      <c r="A37" s="21" t="str">
        <f t="shared" si="0"/>
        <v>Rédacteur 11e échelon</v>
      </c>
      <c r="B37" s="10" t="str">
        <f>Filières!$A$14</f>
        <v>Administrative</v>
      </c>
      <c r="C37" s="10" t="str">
        <f>Grades!$E$1</f>
        <v>Rédacteur</v>
      </c>
      <c r="D37" s="10" t="str">
        <f>Grades!$E$2</f>
        <v>Rédacteur</v>
      </c>
      <c r="E37" s="10" t="s">
        <v>53</v>
      </c>
      <c r="F37" s="10">
        <v>538</v>
      </c>
    </row>
    <row r="38" spans="1:6" ht="15">
      <c r="A38" s="21" t="str">
        <f t="shared" si="0"/>
        <v>Rédacteur 10e échelon</v>
      </c>
      <c r="B38" s="10" t="str">
        <f>Filières!$A$14</f>
        <v>Administrative</v>
      </c>
      <c r="C38" s="10" t="str">
        <f>Grades!$E$1</f>
        <v>Rédacteur</v>
      </c>
      <c r="D38" s="10" t="str">
        <f>Grades!$E$2</f>
        <v>Rédacteur</v>
      </c>
      <c r="E38" s="10" t="s">
        <v>55</v>
      </c>
      <c r="F38" s="10">
        <v>513</v>
      </c>
    </row>
    <row r="39" spans="1:6" ht="15">
      <c r="A39" s="21" t="str">
        <f t="shared" si="0"/>
        <v>Rédacteur 9e échelon</v>
      </c>
      <c r="B39" s="10" t="str">
        <f>Filières!$A$14</f>
        <v>Administrative</v>
      </c>
      <c r="C39" s="10" t="str">
        <f>Grades!$E$1</f>
        <v>Rédacteur</v>
      </c>
      <c r="D39" s="10" t="str">
        <f>Grades!$E$2</f>
        <v>Rédacteur</v>
      </c>
      <c r="E39" s="10" t="s">
        <v>57</v>
      </c>
      <c r="F39" s="10">
        <v>500</v>
      </c>
    </row>
    <row r="40" spans="1:6" ht="15">
      <c r="A40" s="21" t="str">
        <f t="shared" si="0"/>
        <v>Rédacteur 8e échelon</v>
      </c>
      <c r="B40" s="10" t="str">
        <f>Filières!$A$14</f>
        <v>Administrative</v>
      </c>
      <c r="C40" s="10" t="str">
        <f>Grades!$E$1</f>
        <v>Rédacteur</v>
      </c>
      <c r="D40" s="10" t="str">
        <f>Grades!$E$2</f>
        <v>Rédacteur</v>
      </c>
      <c r="E40" s="10" t="s">
        <v>59</v>
      </c>
      <c r="F40" s="10">
        <v>478</v>
      </c>
    </row>
    <row r="41" spans="1:6" ht="15">
      <c r="A41" s="21" t="str">
        <f t="shared" si="0"/>
        <v>Rédacteur 7e échelon</v>
      </c>
      <c r="B41" s="10" t="str">
        <f>Filières!$A$14</f>
        <v>Administrative</v>
      </c>
      <c r="C41" s="10" t="str">
        <f>Grades!$E$1</f>
        <v>Rédacteur</v>
      </c>
      <c r="D41" s="10" t="str">
        <f>Grades!$E$2</f>
        <v>Rédacteur</v>
      </c>
      <c r="E41" s="10" t="s">
        <v>61</v>
      </c>
      <c r="F41" s="10">
        <v>452</v>
      </c>
    </row>
    <row r="42" spans="1:6" ht="15">
      <c r="A42" s="21" t="str">
        <f t="shared" si="0"/>
        <v>Rédacteur 6e échelon</v>
      </c>
      <c r="B42" s="10" t="str">
        <f>Filières!$A$14</f>
        <v>Administrative</v>
      </c>
      <c r="C42" s="10" t="str">
        <f>Grades!$E$1</f>
        <v>Rédacteur</v>
      </c>
      <c r="D42" s="10" t="str">
        <f>Grades!$E$2</f>
        <v>Rédacteur</v>
      </c>
      <c r="E42" s="10" t="s">
        <v>63</v>
      </c>
      <c r="F42" s="10">
        <v>431</v>
      </c>
    </row>
    <row r="43" spans="1:6" ht="15">
      <c r="A43" s="21" t="str">
        <f t="shared" si="0"/>
        <v>Rédacteur 5e échelon</v>
      </c>
      <c r="B43" s="10" t="str">
        <f>Filières!$A$14</f>
        <v>Administrative</v>
      </c>
      <c r="C43" s="10" t="str">
        <f>Grades!$E$1</f>
        <v>Rédacteur</v>
      </c>
      <c r="D43" s="10" t="str">
        <f>Grades!$E$2</f>
        <v>Rédacteur</v>
      </c>
      <c r="E43" s="10" t="s">
        <v>64</v>
      </c>
      <c r="F43" s="10">
        <v>415</v>
      </c>
    </row>
    <row r="44" spans="1:6" ht="15">
      <c r="A44" s="21" t="str">
        <f t="shared" si="0"/>
        <v>Rédacteur 4e échelon</v>
      </c>
      <c r="B44" s="10" t="str">
        <f>Filières!$A$14</f>
        <v>Administrative</v>
      </c>
      <c r="C44" s="10" t="str">
        <f>Grades!$E$1</f>
        <v>Rédacteur</v>
      </c>
      <c r="D44" s="10" t="str">
        <f>Grades!$E$2</f>
        <v>Rédacteur</v>
      </c>
      <c r="E44" s="10" t="s">
        <v>66</v>
      </c>
      <c r="F44" s="10">
        <v>401</v>
      </c>
    </row>
    <row r="45" spans="1:6" ht="15">
      <c r="A45" s="21" t="str">
        <f t="shared" si="0"/>
        <v>Rédacteur 3e échelon</v>
      </c>
      <c r="B45" s="10" t="str">
        <f>Filières!$A$14</f>
        <v>Administrative</v>
      </c>
      <c r="C45" s="10" t="str">
        <f>Grades!$E$1</f>
        <v>Rédacteur</v>
      </c>
      <c r="D45" s="10" t="str">
        <f>Grades!$E$2</f>
        <v>Rédacteur</v>
      </c>
      <c r="E45" s="10" t="s">
        <v>24</v>
      </c>
      <c r="F45" s="10">
        <v>397</v>
      </c>
    </row>
    <row r="46" spans="1:6" ht="15">
      <c r="A46" s="21" t="str">
        <f t="shared" si="0"/>
        <v>Rédacteur 2e échelon</v>
      </c>
      <c r="B46" s="10" t="str">
        <f>Filières!$A$14</f>
        <v>Administrative</v>
      </c>
      <c r="C46" s="10" t="str">
        <f>Grades!$E$1</f>
        <v>Rédacteur</v>
      </c>
      <c r="D46" s="10" t="str">
        <f>Grades!$E$2</f>
        <v>Rédacteur</v>
      </c>
      <c r="E46" s="10" t="s">
        <v>67</v>
      </c>
      <c r="F46" s="10">
        <v>395</v>
      </c>
    </row>
    <row r="47" spans="1:6" ht="15">
      <c r="A47" s="21" t="str">
        <f t="shared" si="0"/>
        <v>Rédacteur 1er échelon</v>
      </c>
      <c r="B47" s="10" t="str">
        <f>Filières!$A$14</f>
        <v>Administrative</v>
      </c>
      <c r="C47" s="10" t="str">
        <f>Grades!$E$1</f>
        <v>Rédacteur</v>
      </c>
      <c r="D47" s="10" t="str">
        <f>Grades!$E$2</f>
        <v>Rédacteur</v>
      </c>
      <c r="E47" s="10" t="s">
        <v>68</v>
      </c>
      <c r="F47" s="10">
        <v>389</v>
      </c>
    </row>
    <row r="48" spans="1:6" ht="15">
      <c r="A48" s="21" t="str">
        <f t="shared" si="0"/>
        <v>Rédacteur principal de 2ème classe 12e échelon</v>
      </c>
      <c r="B48" s="10" t="str">
        <f>Filières!$A$14</f>
        <v>Administrative</v>
      </c>
      <c r="C48" s="10" t="str">
        <f>Grades!$E$1</f>
        <v>Rédacteur</v>
      </c>
      <c r="D48" s="10" t="str">
        <f>Grades!$E$3</f>
        <v>Rédacteur principal de 2ème classe</v>
      </c>
      <c r="E48" s="10" t="s">
        <v>51</v>
      </c>
      <c r="F48" s="10">
        <v>638</v>
      </c>
    </row>
    <row r="49" spans="1:6" ht="15">
      <c r="A49" s="21" t="str">
        <f t="shared" si="0"/>
        <v>Rédacteur principal de 2ème classe 11e échelon</v>
      </c>
      <c r="B49" s="10" t="str">
        <f>Filières!$A$14</f>
        <v>Administrative</v>
      </c>
      <c r="C49" s="10" t="str">
        <f>Grades!$E$1</f>
        <v>Rédacteur</v>
      </c>
      <c r="D49" s="10" t="str">
        <f>Grades!$E$3</f>
        <v>Rédacteur principal de 2ème classe</v>
      </c>
      <c r="E49" s="10" t="s">
        <v>53</v>
      </c>
      <c r="F49" s="10">
        <v>599</v>
      </c>
    </row>
    <row r="50" spans="1:6" ht="15">
      <c r="A50" s="21" t="str">
        <f t="shared" si="0"/>
        <v>Rédacteur principal de 2ème classe 10e échelon</v>
      </c>
      <c r="B50" s="10" t="str">
        <f>Filières!$A$14</f>
        <v>Administrative</v>
      </c>
      <c r="C50" s="10" t="str">
        <f>Grades!$E$1</f>
        <v>Rédacteur</v>
      </c>
      <c r="D50" s="10" t="str">
        <f>Grades!$E$3</f>
        <v>Rédacteur principal de 2ème classe</v>
      </c>
      <c r="E50" s="10" t="s">
        <v>55</v>
      </c>
      <c r="F50" s="10">
        <v>567</v>
      </c>
    </row>
    <row r="51" spans="1:6" ht="15">
      <c r="A51" s="21" t="str">
        <f t="shared" si="0"/>
        <v>Rédacteur principal de 2ème classe 9e échelon</v>
      </c>
      <c r="B51" s="10" t="str">
        <f>Filières!$A$14</f>
        <v>Administrative</v>
      </c>
      <c r="C51" s="10" t="str">
        <f>Grades!$E$1</f>
        <v>Rédacteur</v>
      </c>
      <c r="D51" s="10" t="str">
        <f>Grades!$E$3</f>
        <v>Rédacteur principal de 2ème classe</v>
      </c>
      <c r="E51" s="10" t="s">
        <v>57</v>
      </c>
      <c r="F51" s="10">
        <v>542</v>
      </c>
    </row>
    <row r="52" spans="1:6" ht="15">
      <c r="A52" s="21" t="str">
        <f t="shared" si="0"/>
        <v>Rédacteur principal de 2ème classe 8e échelon</v>
      </c>
      <c r="B52" s="10" t="str">
        <f>Filières!$A$14</f>
        <v>Administrative</v>
      </c>
      <c r="C52" s="10" t="str">
        <f>Grades!$E$1</f>
        <v>Rédacteur</v>
      </c>
      <c r="D52" s="10" t="str">
        <f>Grades!$E$3</f>
        <v>Rédacteur principal de 2ème classe</v>
      </c>
      <c r="E52" s="10" t="s">
        <v>59</v>
      </c>
      <c r="F52" s="10">
        <v>528</v>
      </c>
    </row>
    <row r="53" spans="1:6" ht="15">
      <c r="A53" s="21" t="str">
        <f t="shared" si="0"/>
        <v>Rédacteur principal de 2ème classe 7e échelon</v>
      </c>
      <c r="B53" s="10" t="str">
        <f>Filières!$A$14</f>
        <v>Administrative</v>
      </c>
      <c r="C53" s="10" t="str">
        <f>Grades!$E$1</f>
        <v>Rédacteur</v>
      </c>
      <c r="D53" s="10" t="str">
        <f>Grades!$E$3</f>
        <v>Rédacteur principal de 2ème classe</v>
      </c>
      <c r="E53" s="10" t="s">
        <v>61</v>
      </c>
      <c r="F53" s="10">
        <v>506</v>
      </c>
    </row>
    <row r="54" spans="1:6" ht="15">
      <c r="A54" s="21" t="str">
        <f t="shared" si="0"/>
        <v>Rédacteur principal de 2ème classe 6e échelon</v>
      </c>
      <c r="B54" s="10" t="str">
        <f>Filières!$A$14</f>
        <v>Administrative</v>
      </c>
      <c r="C54" s="10" t="str">
        <f>Grades!$E$1</f>
        <v>Rédacteur</v>
      </c>
      <c r="D54" s="10" t="str">
        <f>Grades!$E$3</f>
        <v>Rédacteur principal de 2ème classe</v>
      </c>
      <c r="E54" s="10" t="s">
        <v>63</v>
      </c>
      <c r="F54" s="10">
        <v>480</v>
      </c>
    </row>
    <row r="55" spans="1:6" ht="15">
      <c r="A55" s="21" t="str">
        <f t="shared" si="0"/>
        <v>Rédacteur principal de 2ème classe 5e échelon</v>
      </c>
      <c r="B55" s="10" t="str">
        <f>Filières!$A$14</f>
        <v>Administrative</v>
      </c>
      <c r="C55" s="10" t="str">
        <f>Grades!$E$1</f>
        <v>Rédacteur</v>
      </c>
      <c r="D55" s="10" t="str">
        <f>Grades!$E$3</f>
        <v>Rédacteur principal de 2ème classe</v>
      </c>
      <c r="E55" s="10" t="s">
        <v>64</v>
      </c>
      <c r="F55" s="10">
        <v>458</v>
      </c>
    </row>
    <row r="56" spans="1:6" ht="15">
      <c r="A56" s="21" t="str">
        <f t="shared" si="0"/>
        <v>Rédacteur principal de 2ème classe 4e échelon</v>
      </c>
      <c r="B56" s="10" t="str">
        <f>Filières!$A$14</f>
        <v>Administrative</v>
      </c>
      <c r="C56" s="10" t="str">
        <f>Grades!$E$1</f>
        <v>Rédacteur</v>
      </c>
      <c r="D56" s="10" t="str">
        <f>Grades!$E$3</f>
        <v>Rédacteur principal de 2ème classe</v>
      </c>
      <c r="E56" s="10" t="s">
        <v>66</v>
      </c>
      <c r="F56" s="10">
        <v>444</v>
      </c>
    </row>
    <row r="57" spans="1:6" ht="15">
      <c r="A57" s="21" t="str">
        <f t="shared" si="0"/>
        <v>Rédacteur principal de 2ème classe 3e échelon</v>
      </c>
      <c r="B57" s="10" t="str">
        <f>Filières!$A$14</f>
        <v>Administrative</v>
      </c>
      <c r="C57" s="10" t="str">
        <f>Grades!$E$1</f>
        <v>Rédacteur</v>
      </c>
      <c r="D57" s="10" t="str">
        <f>Grades!$E$3</f>
        <v>Rédacteur principal de 2ème classe</v>
      </c>
      <c r="E57" s="10" t="s">
        <v>24</v>
      </c>
      <c r="F57" s="10">
        <v>429</v>
      </c>
    </row>
    <row r="58" spans="1:6" ht="15">
      <c r="A58" s="21" t="str">
        <f t="shared" si="0"/>
        <v>Rédacteur principal de 2ème classe 2e échelon</v>
      </c>
      <c r="B58" s="10" t="str">
        <f>Filières!$A$14</f>
        <v>Administrative</v>
      </c>
      <c r="C58" s="10" t="str">
        <f>Grades!$E$1</f>
        <v>Rédacteur</v>
      </c>
      <c r="D58" s="10" t="str">
        <f>Grades!$E$3</f>
        <v>Rédacteur principal de 2ème classe</v>
      </c>
      <c r="E58" s="10" t="s">
        <v>67</v>
      </c>
      <c r="F58" s="10">
        <v>415</v>
      </c>
    </row>
    <row r="59" spans="1:6" ht="15">
      <c r="A59" s="21" t="str">
        <f t="shared" si="0"/>
        <v>Rédacteur principal de 2ème classe 1er échelon</v>
      </c>
      <c r="B59" s="10" t="str">
        <f>Filières!$A$14</f>
        <v>Administrative</v>
      </c>
      <c r="C59" s="10" t="str">
        <f>Grades!$E$1</f>
        <v>Rédacteur</v>
      </c>
      <c r="D59" s="10" t="str">
        <f>Grades!$E$3</f>
        <v>Rédacteur principal de 2ème classe</v>
      </c>
      <c r="E59" s="10" t="s">
        <v>68</v>
      </c>
      <c r="F59" s="10">
        <v>401</v>
      </c>
    </row>
    <row r="60" spans="1:6" ht="15">
      <c r="A60" s="21" t="str">
        <f t="shared" si="0"/>
        <v>Rédacteur principal de 1ère classe 11e échelon</v>
      </c>
      <c r="B60" s="10" t="str">
        <f>Filières!$A$14</f>
        <v>Administrative</v>
      </c>
      <c r="C60" s="10" t="str">
        <f>Grades!$E$1</f>
        <v>Rédacteur</v>
      </c>
      <c r="D60" s="10" t="str">
        <f>Grades!$E$4</f>
        <v>Rédacteur principal de 1ère classe</v>
      </c>
      <c r="E60" s="10" t="s">
        <v>53</v>
      </c>
      <c r="F60" s="10">
        <v>707</v>
      </c>
    </row>
    <row r="61" spans="1:6" ht="15">
      <c r="A61" s="21" t="str">
        <f t="shared" si="0"/>
        <v>Rédacteur principal de 1ère classe 10e échelon</v>
      </c>
      <c r="B61" s="10" t="str">
        <f>Filières!$A$14</f>
        <v>Administrative</v>
      </c>
      <c r="C61" s="10" t="str">
        <f>Grades!$E$1</f>
        <v>Rédacteur</v>
      </c>
      <c r="D61" s="10" t="str">
        <f>Grades!$E$4</f>
        <v>Rédacteur principal de 1ère classe</v>
      </c>
      <c r="E61" s="10" t="s">
        <v>55</v>
      </c>
      <c r="F61" s="10">
        <v>684</v>
      </c>
    </row>
    <row r="62" spans="1:6" ht="15">
      <c r="A62" s="21" t="str">
        <f t="shared" si="0"/>
        <v>Rédacteur principal de 1ère classe 9e échelon</v>
      </c>
      <c r="B62" s="10" t="str">
        <f>Filières!$A$14</f>
        <v>Administrative</v>
      </c>
      <c r="C62" s="10" t="str">
        <f>Grades!$E$1</f>
        <v>Rédacteur</v>
      </c>
      <c r="D62" s="10" t="str">
        <f>Grades!$E$4</f>
        <v>Rédacteur principal de 1ère classe</v>
      </c>
      <c r="E62" s="10" t="s">
        <v>57</v>
      </c>
      <c r="F62" s="10">
        <v>660</v>
      </c>
    </row>
    <row r="63" spans="1:6" ht="15">
      <c r="A63" s="21" t="str">
        <f t="shared" si="0"/>
        <v>Rédacteur principal de 1ère classe 8e échelon</v>
      </c>
      <c r="B63" s="10" t="str">
        <f>Filières!$A$14</f>
        <v>Administrative</v>
      </c>
      <c r="C63" s="10" t="str">
        <f>Grades!$E$1</f>
        <v>Rédacteur</v>
      </c>
      <c r="D63" s="10" t="str">
        <f>Grades!$E$4</f>
        <v>Rédacteur principal de 1ère classe</v>
      </c>
      <c r="E63" s="10" t="s">
        <v>59</v>
      </c>
      <c r="F63" s="10">
        <v>638</v>
      </c>
    </row>
    <row r="64" spans="1:6" ht="15">
      <c r="A64" s="21" t="str">
        <f t="shared" si="0"/>
        <v>Rédacteur principal de 1ère classe 7e échelon</v>
      </c>
      <c r="B64" s="10" t="str">
        <f>Filières!$A$14</f>
        <v>Administrative</v>
      </c>
      <c r="C64" s="10" t="str">
        <f>Grades!$E$1</f>
        <v>Rédacteur</v>
      </c>
      <c r="D64" s="10" t="str">
        <f>Grades!$E$4</f>
        <v>Rédacteur principal de 1ère classe</v>
      </c>
      <c r="E64" s="10" t="s">
        <v>61</v>
      </c>
      <c r="F64" s="10">
        <v>604</v>
      </c>
    </row>
    <row r="65" spans="1:6" ht="15">
      <c r="A65" s="21" t="str">
        <f t="shared" si="0"/>
        <v>Rédacteur principal de 1ère classe 6e échelon</v>
      </c>
      <c r="B65" s="10" t="str">
        <f>Filières!$A$14</f>
        <v>Administrative</v>
      </c>
      <c r="C65" s="10" t="str">
        <f>Grades!$E$1</f>
        <v>Rédacteur</v>
      </c>
      <c r="D65" s="10" t="str">
        <f>Grades!$E$4</f>
        <v>Rédacteur principal de 1ère classe</v>
      </c>
      <c r="E65" s="10" t="s">
        <v>63</v>
      </c>
      <c r="F65" s="10">
        <v>573</v>
      </c>
    </row>
    <row r="66" spans="1:6" ht="15">
      <c r="A66" s="21" t="str">
        <f aca="true" t="shared" si="1" ref="A66:A69">D66&amp;" "&amp;E66</f>
        <v>Rédacteur principal de 1ère classe 5e échelon</v>
      </c>
      <c r="B66" s="10" t="str">
        <f>Filières!$A$14</f>
        <v>Administrative</v>
      </c>
      <c r="C66" s="10" t="str">
        <f>Grades!$E$1</f>
        <v>Rédacteur</v>
      </c>
      <c r="D66" s="10" t="str">
        <f>Grades!$E$4</f>
        <v>Rédacteur principal de 1ère classe</v>
      </c>
      <c r="E66" s="10" t="s">
        <v>64</v>
      </c>
      <c r="F66" s="10">
        <v>547</v>
      </c>
    </row>
    <row r="67" spans="1:6" ht="15">
      <c r="A67" s="21" t="str">
        <f t="shared" si="1"/>
        <v>Rédacteur principal de 1ère classe 4e échelon</v>
      </c>
      <c r="B67" s="10" t="str">
        <f>Filières!$A$14</f>
        <v>Administrative</v>
      </c>
      <c r="C67" s="10" t="str">
        <f>Grades!$E$1</f>
        <v>Rédacteur</v>
      </c>
      <c r="D67" s="10" t="str">
        <f>Grades!$E$4</f>
        <v>Rédacteur principal de 1ère classe</v>
      </c>
      <c r="E67" s="10" t="s">
        <v>66</v>
      </c>
      <c r="F67" s="10">
        <v>513</v>
      </c>
    </row>
    <row r="68" spans="1:6" ht="15">
      <c r="A68" s="21" t="str">
        <f t="shared" si="1"/>
        <v>Rédacteur principal de 1ère classe 3e échelon</v>
      </c>
      <c r="B68" s="10" t="str">
        <f>Filières!$A$14</f>
        <v>Administrative</v>
      </c>
      <c r="C68" s="10" t="str">
        <f>Grades!$E$1</f>
        <v>Rédacteur</v>
      </c>
      <c r="D68" s="10" t="str">
        <f>Grades!$E$4</f>
        <v>Rédacteur principal de 1ère classe</v>
      </c>
      <c r="E68" s="10" t="s">
        <v>24</v>
      </c>
      <c r="F68" s="10">
        <v>484</v>
      </c>
    </row>
    <row r="69" spans="1:6" ht="15">
      <c r="A69" s="21" t="str">
        <f t="shared" si="1"/>
        <v>Rédacteur principal de 1ère classe 2e échelon</v>
      </c>
      <c r="B69" s="10" t="str">
        <f>Filières!$A$14</f>
        <v>Administrative</v>
      </c>
      <c r="C69" s="10" t="str">
        <f>Grades!$E$1</f>
        <v>Rédacteur</v>
      </c>
      <c r="D69" s="10" t="str">
        <f>Grades!$E$4</f>
        <v>Rédacteur principal de 1ère classe</v>
      </c>
      <c r="E69" s="10" t="s">
        <v>67</v>
      </c>
      <c r="F69" s="10">
        <v>461</v>
      </c>
    </row>
    <row r="70" spans="1:6" ht="15">
      <c r="A70" s="21" t="str">
        <f>D70&amp;" "&amp;E70</f>
        <v>Rédacteur principal de 1ère classe 1er échelon</v>
      </c>
      <c r="B70" s="10" t="str">
        <f>Filières!$A$14</f>
        <v>Administrative</v>
      </c>
      <c r="C70" s="10" t="str">
        <f>Grades!$E$1</f>
        <v>Rédacteur</v>
      </c>
      <c r="D70" s="10" t="str">
        <f>Grades!$E$4</f>
        <v>Rédacteur principal de 1ère classe</v>
      </c>
      <c r="E70" s="10" t="s">
        <v>68</v>
      </c>
      <c r="F70" s="10">
        <v>446</v>
      </c>
    </row>
    <row r="71" spans="1:6" ht="15">
      <c r="A71" s="21" t="str">
        <f aca="true" t="shared" si="2" ref="A71:A105">D71&amp;" "&amp;E71</f>
        <v>Attaché 11e échelon</v>
      </c>
      <c r="B71" s="10" t="str">
        <f>Filières!$A$14</f>
        <v>Administrative</v>
      </c>
      <c r="C71" s="10" t="str">
        <f>Grades!$C$1</f>
        <v>Attaché</v>
      </c>
      <c r="D71" s="10" t="str">
        <f>Grades!$C$2</f>
        <v>Attaché</v>
      </c>
      <c r="E71" s="9" t="s">
        <v>53</v>
      </c>
      <c r="F71" s="9">
        <v>821</v>
      </c>
    </row>
    <row r="72" spans="1:6" ht="15">
      <c r="A72" s="21" t="str">
        <f t="shared" si="2"/>
        <v>Attaché 10e échelon</v>
      </c>
      <c r="B72" s="10" t="str">
        <f>Filières!$A$14</f>
        <v>Administrative</v>
      </c>
      <c r="C72" s="10" t="str">
        <f>Grades!$C$1</f>
        <v>Attaché</v>
      </c>
      <c r="D72" s="10" t="str">
        <f>Grades!$C$2</f>
        <v>Attaché</v>
      </c>
      <c r="E72" s="9" t="s">
        <v>55</v>
      </c>
      <c r="F72" s="9">
        <v>778</v>
      </c>
    </row>
    <row r="73" spans="1:6" ht="15">
      <c r="A73" s="21" t="str">
        <f t="shared" si="2"/>
        <v>Attaché 9e échelon</v>
      </c>
      <c r="B73" s="10" t="str">
        <f>Filières!$A$14</f>
        <v>Administrative</v>
      </c>
      <c r="C73" s="10" t="str">
        <f>Grades!$C$1</f>
        <v>Attaché</v>
      </c>
      <c r="D73" s="10" t="str">
        <f>Grades!$C$2</f>
        <v>Attaché</v>
      </c>
      <c r="E73" s="9" t="s">
        <v>57</v>
      </c>
      <c r="F73" s="9">
        <v>732</v>
      </c>
    </row>
    <row r="74" spans="1:6" ht="15">
      <c r="A74" s="21" t="str">
        <f t="shared" si="2"/>
        <v>Attaché 8e échelon</v>
      </c>
      <c r="B74" s="10" t="str">
        <f>Filières!$A$14</f>
        <v>Administrative</v>
      </c>
      <c r="C74" s="10" t="str">
        <f>Grades!$C$1</f>
        <v>Attaché</v>
      </c>
      <c r="D74" s="10" t="str">
        <f>Grades!$C$2</f>
        <v>Attaché</v>
      </c>
      <c r="E74" s="9" t="s">
        <v>59</v>
      </c>
      <c r="F74" s="9">
        <v>693</v>
      </c>
    </row>
    <row r="75" spans="1:6" ht="15">
      <c r="A75" s="21" t="str">
        <f t="shared" si="2"/>
        <v>Attaché 7e échelon</v>
      </c>
      <c r="B75" s="10" t="str">
        <f>Filières!$A$14</f>
        <v>Administrative</v>
      </c>
      <c r="C75" s="10" t="str">
        <f>Grades!$C$1</f>
        <v>Attaché</v>
      </c>
      <c r="D75" s="10" t="str">
        <f>Grades!$C$2</f>
        <v>Attaché</v>
      </c>
      <c r="E75" s="9" t="s">
        <v>61</v>
      </c>
      <c r="F75" s="9">
        <v>653</v>
      </c>
    </row>
    <row r="76" spans="1:6" ht="15">
      <c r="A76" s="21" t="str">
        <f t="shared" si="2"/>
        <v>Attaché 6e échelon</v>
      </c>
      <c r="B76" s="10" t="str">
        <f>Filières!$A$14</f>
        <v>Administrative</v>
      </c>
      <c r="C76" s="10" t="str">
        <f>Grades!$C$1</f>
        <v>Attaché</v>
      </c>
      <c r="D76" s="10" t="str">
        <f>Grades!$C$2</f>
        <v>Attaché</v>
      </c>
      <c r="E76" s="9" t="s">
        <v>63</v>
      </c>
      <c r="F76" s="9">
        <v>611</v>
      </c>
    </row>
    <row r="77" spans="1:6" ht="15">
      <c r="A77" s="21" t="str">
        <f t="shared" si="2"/>
        <v>Attaché 5e échelon</v>
      </c>
      <c r="B77" s="10" t="str">
        <f>Filières!$A$14</f>
        <v>Administrative</v>
      </c>
      <c r="C77" s="10" t="str">
        <f>Grades!$C$1</f>
        <v>Attaché</v>
      </c>
      <c r="D77" s="10" t="str">
        <f>Grades!$C$2</f>
        <v>Attaché</v>
      </c>
      <c r="E77" s="9" t="s">
        <v>64</v>
      </c>
      <c r="F77" s="9">
        <v>567</v>
      </c>
    </row>
    <row r="78" spans="1:6" ht="15">
      <c r="A78" s="21" t="str">
        <f t="shared" si="2"/>
        <v>Attaché 4e échelon</v>
      </c>
      <c r="B78" s="10" t="str">
        <f>Filières!$A$14</f>
        <v>Administrative</v>
      </c>
      <c r="C78" s="10" t="str">
        <f>Grades!$C$1</f>
        <v>Attaché</v>
      </c>
      <c r="D78" s="10" t="str">
        <f>Grades!$C$2</f>
        <v>Attaché</v>
      </c>
      <c r="E78" s="9" t="s">
        <v>66</v>
      </c>
      <c r="F78" s="9">
        <v>525</v>
      </c>
    </row>
    <row r="79" spans="1:6" ht="15">
      <c r="A79" s="21" t="str">
        <f t="shared" si="2"/>
        <v>Attaché 3e échelon</v>
      </c>
      <c r="B79" s="10" t="str">
        <f>Filières!$A$14</f>
        <v>Administrative</v>
      </c>
      <c r="C79" s="10" t="str">
        <f>Grades!$C$1</f>
        <v>Attaché</v>
      </c>
      <c r="D79" s="10" t="str">
        <f>Grades!$C$2</f>
        <v>Attaché</v>
      </c>
      <c r="E79" s="9" t="s">
        <v>24</v>
      </c>
      <c r="F79" s="9">
        <v>499</v>
      </c>
    </row>
    <row r="80" spans="1:6" ht="15">
      <c r="A80" s="21" t="str">
        <f t="shared" si="2"/>
        <v>Attaché 2e échelon</v>
      </c>
      <c r="B80" s="10" t="str">
        <f>Filières!$A$14</f>
        <v>Administrative</v>
      </c>
      <c r="C80" s="10" t="str">
        <f>Grades!$C$1</f>
        <v>Attaché</v>
      </c>
      <c r="D80" s="10" t="str">
        <f>Grades!$C$2</f>
        <v>Attaché</v>
      </c>
      <c r="E80" s="9" t="s">
        <v>67</v>
      </c>
      <c r="F80" s="9">
        <v>469</v>
      </c>
    </row>
    <row r="81" spans="1:6" ht="15">
      <c r="A81" s="21" t="str">
        <f t="shared" si="2"/>
        <v>Attaché 1er échelon</v>
      </c>
      <c r="B81" s="10" t="str">
        <f>Filières!$A$14</f>
        <v>Administrative</v>
      </c>
      <c r="C81" s="10" t="str">
        <f>Grades!$C$1</f>
        <v>Attaché</v>
      </c>
      <c r="D81" s="10" t="str">
        <f>Grades!$C$2</f>
        <v>Attaché</v>
      </c>
      <c r="E81" s="9" t="s">
        <v>68</v>
      </c>
      <c r="F81" s="9">
        <v>444</v>
      </c>
    </row>
    <row r="82" spans="1:6" ht="15">
      <c r="A82" s="21" t="str">
        <f t="shared" si="2"/>
        <v>Attaché principal 10e échelon</v>
      </c>
      <c r="B82" s="10" t="str">
        <f>Filières!$A$14</f>
        <v>Administrative</v>
      </c>
      <c r="C82" s="10" t="str">
        <f>Grades!$C$1</f>
        <v>Attaché</v>
      </c>
      <c r="D82" s="10" t="str">
        <f>Grades!$C$3</f>
        <v>Attaché principal</v>
      </c>
      <c r="E82" s="9" t="s">
        <v>55</v>
      </c>
      <c r="F82" s="9">
        <v>1015</v>
      </c>
    </row>
    <row r="83" spans="1:6" ht="15">
      <c r="A83" s="21" t="str">
        <f t="shared" si="2"/>
        <v>Attaché principal 9e échelon</v>
      </c>
      <c r="B83" s="10" t="str">
        <f>Filières!$A$14</f>
        <v>Administrative</v>
      </c>
      <c r="C83" s="10" t="str">
        <f>Grades!$C$1</f>
        <v>Attaché</v>
      </c>
      <c r="D83" s="10" t="str">
        <f>Grades!$C$3</f>
        <v>Attaché principal</v>
      </c>
      <c r="E83" s="9" t="s">
        <v>57</v>
      </c>
      <c r="F83" s="9">
        <v>995</v>
      </c>
    </row>
    <row r="84" spans="1:6" ht="15">
      <c r="A84" s="21" t="str">
        <f t="shared" si="2"/>
        <v>Attaché principal 8e échelon</v>
      </c>
      <c r="B84" s="10" t="str">
        <f>Filières!$A$14</f>
        <v>Administrative</v>
      </c>
      <c r="C84" s="10" t="str">
        <f>Grades!$C$1</f>
        <v>Attaché</v>
      </c>
      <c r="D84" s="10" t="str">
        <f>Grades!$C$3</f>
        <v>Attaché principal</v>
      </c>
      <c r="E84" s="9" t="s">
        <v>59</v>
      </c>
      <c r="F84" s="9">
        <v>946</v>
      </c>
    </row>
    <row r="85" spans="1:6" ht="15">
      <c r="A85" s="21" t="str">
        <f t="shared" si="2"/>
        <v>Attaché principal 7e échelon</v>
      </c>
      <c r="B85" s="10" t="str">
        <f>Filières!$A$14</f>
        <v>Administrative</v>
      </c>
      <c r="C85" s="10" t="str">
        <f>Grades!$C$1</f>
        <v>Attaché</v>
      </c>
      <c r="D85" s="10" t="str">
        <f>Grades!$C$3</f>
        <v>Attaché principal</v>
      </c>
      <c r="E85" s="9" t="s">
        <v>61</v>
      </c>
      <c r="F85" s="9">
        <v>896</v>
      </c>
    </row>
    <row r="86" spans="1:6" ht="15">
      <c r="A86" s="21" t="str">
        <f t="shared" si="2"/>
        <v>Attaché principal 6e échelon</v>
      </c>
      <c r="B86" s="10" t="str">
        <f>Filières!$A$14</f>
        <v>Administrative</v>
      </c>
      <c r="C86" s="10" t="str">
        <f>Grades!$C$1</f>
        <v>Attaché</v>
      </c>
      <c r="D86" s="10" t="str">
        <f>Grades!$C$3</f>
        <v>Attaché principal</v>
      </c>
      <c r="E86" s="9" t="s">
        <v>63</v>
      </c>
      <c r="F86" s="9">
        <v>843</v>
      </c>
    </row>
    <row r="87" spans="1:6" ht="15">
      <c r="A87" s="21" t="str">
        <f t="shared" si="2"/>
        <v>Attaché principal 5e échelon</v>
      </c>
      <c r="B87" s="10" t="str">
        <f>Filières!$A$14</f>
        <v>Administrative</v>
      </c>
      <c r="C87" s="10" t="str">
        <f>Grades!$C$1</f>
        <v>Attaché</v>
      </c>
      <c r="D87" s="10" t="str">
        <f>Grades!$C$3</f>
        <v>Attaché principal</v>
      </c>
      <c r="E87" s="9" t="s">
        <v>64</v>
      </c>
      <c r="F87" s="9">
        <v>791</v>
      </c>
    </row>
    <row r="88" spans="1:6" ht="15">
      <c r="A88" s="21" t="str">
        <f t="shared" si="2"/>
        <v>Attaché principal 4e échelon</v>
      </c>
      <c r="B88" s="10" t="str">
        <f>Filières!$A$14</f>
        <v>Administrative</v>
      </c>
      <c r="C88" s="10" t="str">
        <f>Grades!$C$1</f>
        <v>Attaché</v>
      </c>
      <c r="D88" s="10" t="str">
        <f>Grades!$C$3</f>
        <v>Attaché principal</v>
      </c>
      <c r="E88" s="9" t="s">
        <v>66</v>
      </c>
      <c r="F88" s="9">
        <v>732</v>
      </c>
    </row>
    <row r="89" spans="1:6" ht="15">
      <c r="A89" s="21" t="str">
        <f t="shared" si="2"/>
        <v>Attaché principal 3e échelon</v>
      </c>
      <c r="B89" s="10" t="str">
        <f>Filières!$A$14</f>
        <v>Administrative</v>
      </c>
      <c r="C89" s="10" t="str">
        <f>Grades!$C$1</f>
        <v>Attaché</v>
      </c>
      <c r="D89" s="10" t="str">
        <f>Grades!$C$3</f>
        <v>Attaché principal</v>
      </c>
      <c r="E89" s="9" t="s">
        <v>24</v>
      </c>
      <c r="F89" s="9">
        <v>693</v>
      </c>
    </row>
    <row r="90" spans="1:6" ht="15">
      <c r="A90" s="21" t="str">
        <f t="shared" si="2"/>
        <v>Attaché principal 2e échelon</v>
      </c>
      <c r="B90" s="10" t="str">
        <f>Filières!$A$14</f>
        <v>Administrative</v>
      </c>
      <c r="C90" s="10" t="str">
        <f>Grades!$C$1</f>
        <v>Attaché</v>
      </c>
      <c r="D90" s="10" t="str">
        <f>Grades!$C$3</f>
        <v>Attaché principal</v>
      </c>
      <c r="E90" s="9" t="s">
        <v>67</v>
      </c>
      <c r="F90" s="9">
        <v>639</v>
      </c>
    </row>
    <row r="91" spans="1:6" ht="15">
      <c r="A91" s="21" t="str">
        <f t="shared" si="2"/>
        <v>Attaché principal 1er échelon</v>
      </c>
      <c r="B91" s="10" t="str">
        <f>Filières!$A$14</f>
        <v>Administrative</v>
      </c>
      <c r="C91" s="10" t="str">
        <f>Grades!$C$1</f>
        <v>Attaché</v>
      </c>
      <c r="D91" s="10" t="str">
        <f>Grades!$C$3</f>
        <v>Attaché principal</v>
      </c>
      <c r="E91" s="9" t="s">
        <v>68</v>
      </c>
      <c r="F91" s="9">
        <v>593</v>
      </c>
    </row>
    <row r="92" spans="1:6" ht="15">
      <c r="A92" s="21" t="str">
        <f t="shared" si="2"/>
        <v>Attaché hors classe Echelon spécial</v>
      </c>
      <c r="B92" s="10" t="str">
        <f>Filières!$A$14</f>
        <v>Administrative</v>
      </c>
      <c r="C92" s="10" t="str">
        <f>Grades!$C$1</f>
        <v>Attaché</v>
      </c>
      <c r="D92" s="10" t="str">
        <f>Grades!$C$4</f>
        <v>Attaché hors classe</v>
      </c>
      <c r="E92" s="9" t="s">
        <v>73</v>
      </c>
      <c r="F92" s="23" t="s">
        <v>332</v>
      </c>
    </row>
    <row r="93" spans="1:6" ht="15">
      <c r="A93" s="21" t="str">
        <f t="shared" si="2"/>
        <v>Attaché hors classe 6e échelon</v>
      </c>
      <c r="B93" s="10" t="str">
        <f>Filières!$A$14</f>
        <v>Administrative</v>
      </c>
      <c r="C93" s="10" t="str">
        <f>Grades!$C$1</f>
        <v>Attaché</v>
      </c>
      <c r="D93" s="10" t="str">
        <f>Grades!$C$4</f>
        <v>Attaché hors classe</v>
      </c>
      <c r="E93" s="9" t="s">
        <v>63</v>
      </c>
      <c r="F93" s="23">
        <v>1027</v>
      </c>
    </row>
    <row r="94" spans="1:6" ht="15">
      <c r="A94" s="21" t="str">
        <f t="shared" si="2"/>
        <v>Attaché hors classe 5e échelon</v>
      </c>
      <c r="B94" s="10" t="str">
        <f>Filières!$A$14</f>
        <v>Administrative</v>
      </c>
      <c r="C94" s="10" t="str">
        <f>Grades!$C$1</f>
        <v>Attaché</v>
      </c>
      <c r="D94" s="10" t="str">
        <f>Grades!$C$4</f>
        <v>Attaché hors classe</v>
      </c>
      <c r="E94" s="9" t="s">
        <v>64</v>
      </c>
      <c r="F94" s="23">
        <v>995</v>
      </c>
    </row>
    <row r="95" spans="1:6" ht="15">
      <c r="A95" s="21" t="str">
        <f t="shared" si="2"/>
        <v>Attaché hors classe 4e échelon</v>
      </c>
      <c r="B95" s="10" t="str">
        <f>Filières!$A$14</f>
        <v>Administrative</v>
      </c>
      <c r="C95" s="10" t="str">
        <f>Grades!$C$1</f>
        <v>Attaché</v>
      </c>
      <c r="D95" s="10" t="str">
        <f>Grades!$C$4</f>
        <v>Attaché hors classe</v>
      </c>
      <c r="E95" s="9" t="s">
        <v>66</v>
      </c>
      <c r="F95" s="23">
        <v>946</v>
      </c>
    </row>
    <row r="96" spans="1:6" ht="15">
      <c r="A96" s="21" t="str">
        <f t="shared" si="2"/>
        <v>Attaché hors classe 3e échelon</v>
      </c>
      <c r="B96" s="10" t="str">
        <f>Filières!$A$14</f>
        <v>Administrative</v>
      </c>
      <c r="C96" s="10" t="str">
        <f>Grades!$C$1</f>
        <v>Attaché</v>
      </c>
      <c r="D96" s="10" t="str">
        <f>Grades!$C$4</f>
        <v>Attaché hors classe</v>
      </c>
      <c r="E96" s="9" t="s">
        <v>24</v>
      </c>
      <c r="F96" s="23">
        <v>896</v>
      </c>
    </row>
    <row r="97" spans="1:6" ht="15">
      <c r="A97" s="21" t="str">
        <f t="shared" si="2"/>
        <v>Attaché hors classe 2e échelon</v>
      </c>
      <c r="B97" s="10" t="str">
        <f>Filières!$A$14</f>
        <v>Administrative</v>
      </c>
      <c r="C97" s="10" t="str">
        <f>Grades!$C$1</f>
        <v>Attaché</v>
      </c>
      <c r="D97" s="10" t="str">
        <f>Grades!$C$4</f>
        <v>Attaché hors classe</v>
      </c>
      <c r="E97" s="9" t="s">
        <v>67</v>
      </c>
      <c r="F97" s="23">
        <v>850</v>
      </c>
    </row>
    <row r="98" spans="1:6" ht="15">
      <c r="A98" s="21" t="str">
        <f t="shared" si="2"/>
        <v>Attaché hors classe 1er échelon</v>
      </c>
      <c r="B98" s="10" t="str">
        <f>Filières!$A$14</f>
        <v>Administrative</v>
      </c>
      <c r="C98" s="10" t="str">
        <f>Grades!$C$1</f>
        <v>Attaché</v>
      </c>
      <c r="D98" s="10" t="str">
        <f>Grades!$C$4</f>
        <v>Attaché hors classe</v>
      </c>
      <c r="E98" s="9" t="s">
        <v>68</v>
      </c>
      <c r="F98" s="23">
        <v>797</v>
      </c>
    </row>
    <row r="99" spans="1:6" ht="15">
      <c r="A99" s="21" t="str">
        <f t="shared" si="2"/>
        <v>Directeur (extinction) 7e échelon</v>
      </c>
      <c r="B99" s="10" t="str">
        <f>Filières!$A$14</f>
        <v>Administrative</v>
      </c>
      <c r="C99" s="10" t="str">
        <f>Grades!$C$1</f>
        <v>Attaché</v>
      </c>
      <c r="D99" s="10" t="str">
        <f>Grades!$C$5</f>
        <v>Directeur (extinction)</v>
      </c>
      <c r="E99" s="9" t="s">
        <v>61</v>
      </c>
      <c r="F99" s="23">
        <v>1020</v>
      </c>
    </row>
    <row r="100" spans="1:6" ht="15">
      <c r="A100" s="21" t="str">
        <f t="shared" si="2"/>
        <v>Directeur (extinction) 6e échelon</v>
      </c>
      <c r="B100" s="10" t="str">
        <f>Filières!$A$14</f>
        <v>Administrative</v>
      </c>
      <c r="C100" s="10" t="str">
        <f>Grades!$C$1</f>
        <v>Attaché</v>
      </c>
      <c r="D100" s="10" t="str">
        <f>Grades!$C$5</f>
        <v>Directeur (extinction)</v>
      </c>
      <c r="E100" s="9" t="s">
        <v>63</v>
      </c>
      <c r="F100" s="23">
        <v>968</v>
      </c>
    </row>
    <row r="101" spans="1:6" ht="15">
      <c r="A101" s="21" t="str">
        <f t="shared" si="2"/>
        <v>Directeur (extinction) 5e échelon</v>
      </c>
      <c r="B101" s="10" t="str">
        <f>Filières!$A$14</f>
        <v>Administrative</v>
      </c>
      <c r="C101" s="10" t="str">
        <f>Grades!$C$1</f>
        <v>Attaché</v>
      </c>
      <c r="D101" s="10" t="str">
        <f>Grades!$C$5</f>
        <v>Directeur (extinction)</v>
      </c>
      <c r="E101" s="9" t="s">
        <v>64</v>
      </c>
      <c r="F101" s="23">
        <v>907</v>
      </c>
    </row>
    <row r="102" spans="1:6" ht="15">
      <c r="A102" s="21" t="str">
        <f t="shared" si="2"/>
        <v>Directeur (extinction) 4e échelon</v>
      </c>
      <c r="B102" s="10" t="str">
        <f>Filières!$A$14</f>
        <v>Administrative</v>
      </c>
      <c r="C102" s="10" t="str">
        <f>Grades!$C$1</f>
        <v>Attaché</v>
      </c>
      <c r="D102" s="10" t="str">
        <f>Grades!$C$5</f>
        <v>Directeur (extinction)</v>
      </c>
      <c r="E102" s="9" t="s">
        <v>66</v>
      </c>
      <c r="F102" s="23">
        <v>857</v>
      </c>
    </row>
    <row r="103" spans="1:6" ht="15">
      <c r="A103" s="21" t="str">
        <f t="shared" si="2"/>
        <v>Directeur (extinction) 3e échelon</v>
      </c>
      <c r="B103" s="10" t="str">
        <f>Filières!$A$14</f>
        <v>Administrative</v>
      </c>
      <c r="C103" s="10" t="str">
        <f>Grades!$C$1</f>
        <v>Attaché</v>
      </c>
      <c r="D103" s="10" t="str">
        <f>Grades!$C$5</f>
        <v>Directeur (extinction)</v>
      </c>
      <c r="E103" s="9" t="s">
        <v>24</v>
      </c>
      <c r="F103" s="23">
        <v>798</v>
      </c>
    </row>
    <row r="104" spans="1:6" ht="15">
      <c r="A104" s="21" t="str">
        <f t="shared" si="2"/>
        <v>Directeur (extinction) 2e échelon</v>
      </c>
      <c r="B104" s="10" t="str">
        <f>Filières!$A$14</f>
        <v>Administrative</v>
      </c>
      <c r="C104" s="10" t="str">
        <f>Grades!$C$1</f>
        <v>Attaché</v>
      </c>
      <c r="D104" s="10" t="str">
        <f>Grades!$C$5</f>
        <v>Directeur (extinction)</v>
      </c>
      <c r="E104" s="9" t="s">
        <v>67</v>
      </c>
      <c r="F104" s="23">
        <v>759</v>
      </c>
    </row>
    <row r="105" spans="1:6" ht="15">
      <c r="A105" s="21" t="str">
        <f t="shared" si="2"/>
        <v>Directeur (extinction) 1er échelon</v>
      </c>
      <c r="B105" s="10" t="str">
        <f>Filières!$A$14</f>
        <v>Administrative</v>
      </c>
      <c r="C105" s="10" t="str">
        <f>Grades!$C$1</f>
        <v>Attaché</v>
      </c>
      <c r="D105" s="10" t="str">
        <f>Grades!$C$5</f>
        <v>Directeur (extinction)</v>
      </c>
      <c r="E105" s="9" t="s">
        <v>68</v>
      </c>
      <c r="F105" s="23">
        <v>722</v>
      </c>
    </row>
    <row r="106" spans="1:6" ht="15">
      <c r="A106" s="21" t="str">
        <f aca="true" t="shared" si="3" ref="A106:A131">D106&amp;" "&amp;E106</f>
        <v>Administrateur 10e échelon</v>
      </c>
      <c r="B106" s="10" t="str">
        <f>Filières!$A$14</f>
        <v>Administrative</v>
      </c>
      <c r="C106" s="10" t="str">
        <f>Grades!$A$1</f>
        <v>Administrateur</v>
      </c>
      <c r="D106" s="10" t="str">
        <f>Grades!$A$2</f>
        <v>Administrateur</v>
      </c>
      <c r="E106" s="10" t="s">
        <v>55</v>
      </c>
      <c r="F106" s="10">
        <v>1015</v>
      </c>
    </row>
    <row r="107" spans="1:6" ht="15">
      <c r="A107" s="21" t="str">
        <f t="shared" si="3"/>
        <v>Administrateur 9e échelon</v>
      </c>
      <c r="B107" s="10" t="str">
        <f>Filières!$A$14</f>
        <v>Administrative</v>
      </c>
      <c r="C107" s="10" t="str">
        <f>Grades!$A$1</f>
        <v>Administrateur</v>
      </c>
      <c r="D107" s="10" t="str">
        <f>Grades!$A$2</f>
        <v>Administrateur</v>
      </c>
      <c r="E107" s="10" t="s">
        <v>57</v>
      </c>
      <c r="F107" s="10">
        <v>977</v>
      </c>
    </row>
    <row r="108" spans="1:6" ht="15">
      <c r="A108" s="21" t="str">
        <f t="shared" si="3"/>
        <v>Administrateur 8e échelon</v>
      </c>
      <c r="B108" s="10" t="str">
        <f>Filières!$A$14</f>
        <v>Administrative</v>
      </c>
      <c r="C108" s="10" t="str">
        <f>Grades!$A$1</f>
        <v>Administrateur</v>
      </c>
      <c r="D108" s="10" t="str">
        <f>Grades!$A$2</f>
        <v>Administrateur</v>
      </c>
      <c r="E108" s="10" t="s">
        <v>59</v>
      </c>
      <c r="F108" s="10">
        <v>912</v>
      </c>
    </row>
    <row r="109" spans="1:6" ht="15">
      <c r="A109" s="21" t="str">
        <f t="shared" si="3"/>
        <v>Administrateur 7e échelon</v>
      </c>
      <c r="B109" s="10" t="str">
        <f>Filières!$A$14</f>
        <v>Administrative</v>
      </c>
      <c r="C109" s="10" t="str">
        <f>Grades!$A$1</f>
        <v>Administrateur</v>
      </c>
      <c r="D109" s="10" t="str">
        <f>Grades!$A$2</f>
        <v>Administrateur</v>
      </c>
      <c r="E109" s="10" t="s">
        <v>61</v>
      </c>
      <c r="F109" s="10">
        <v>862</v>
      </c>
    </row>
    <row r="110" spans="1:6" ht="15">
      <c r="A110" s="21" t="str">
        <f t="shared" si="3"/>
        <v>Administrateur 6e échelon</v>
      </c>
      <c r="B110" s="10" t="str">
        <f>Filières!$A$14</f>
        <v>Administrative</v>
      </c>
      <c r="C110" s="10" t="str">
        <f>Grades!$A$1</f>
        <v>Administrateur</v>
      </c>
      <c r="D110" s="10" t="str">
        <f>Grades!$A$2</f>
        <v>Administrateur</v>
      </c>
      <c r="E110" s="10" t="s">
        <v>63</v>
      </c>
      <c r="F110" s="10">
        <v>813</v>
      </c>
    </row>
    <row r="111" spans="1:6" ht="15">
      <c r="A111" s="21" t="str">
        <f t="shared" si="3"/>
        <v>Administrateur 5e échelon</v>
      </c>
      <c r="B111" s="10" t="str">
        <f>Filières!$A$14</f>
        <v>Administrative</v>
      </c>
      <c r="C111" s="10" t="str">
        <f>Grades!$A$1</f>
        <v>Administrateur</v>
      </c>
      <c r="D111" s="10" t="str">
        <f>Grades!$A$2</f>
        <v>Administrateur</v>
      </c>
      <c r="E111" s="10" t="s">
        <v>64</v>
      </c>
      <c r="F111" s="10">
        <v>762</v>
      </c>
    </row>
    <row r="112" spans="1:6" ht="15">
      <c r="A112" s="21" t="str">
        <f t="shared" si="3"/>
        <v>Administrateur 4e échelon</v>
      </c>
      <c r="B112" s="10" t="str">
        <f>Filières!$A$14</f>
        <v>Administrative</v>
      </c>
      <c r="C112" s="10" t="str">
        <f>Grades!$A$1</f>
        <v>Administrateur</v>
      </c>
      <c r="D112" s="10" t="str">
        <f>Grades!$A$2</f>
        <v>Administrateur</v>
      </c>
      <c r="E112" s="10" t="s">
        <v>66</v>
      </c>
      <c r="F112" s="10">
        <v>713</v>
      </c>
    </row>
    <row r="113" spans="1:6" ht="15">
      <c r="A113" s="21" t="str">
        <f t="shared" si="3"/>
        <v>Administrateur 3e échelon</v>
      </c>
      <c r="B113" s="10" t="str">
        <f>Filières!$A$14</f>
        <v>Administrative</v>
      </c>
      <c r="C113" s="10" t="str">
        <f>Grades!$A$1</f>
        <v>Administrateur</v>
      </c>
      <c r="D113" s="10" t="str">
        <f>Grades!$A$2</f>
        <v>Administrateur</v>
      </c>
      <c r="E113" s="10" t="s">
        <v>24</v>
      </c>
      <c r="F113" s="10">
        <v>665</v>
      </c>
    </row>
    <row r="114" spans="1:6" ht="15">
      <c r="A114" s="21" t="str">
        <f t="shared" si="3"/>
        <v>Administrateur 2e échelon</v>
      </c>
      <c r="B114" s="10" t="str">
        <f>Filières!$A$14</f>
        <v>Administrative</v>
      </c>
      <c r="C114" s="10" t="str">
        <f>Grades!$A$1</f>
        <v>Administrateur</v>
      </c>
      <c r="D114" s="10" t="str">
        <f>Grades!$A$2</f>
        <v>Administrateur</v>
      </c>
      <c r="E114" s="10" t="s">
        <v>67</v>
      </c>
      <c r="F114" s="10">
        <v>600</v>
      </c>
    </row>
    <row r="115" spans="1:6" ht="15">
      <c r="A115" s="21" t="str">
        <f t="shared" si="3"/>
        <v>Administrateur 1er échelon</v>
      </c>
      <c r="B115" s="10" t="str">
        <f>Filières!$A$14</f>
        <v>Administrative</v>
      </c>
      <c r="C115" s="10" t="str">
        <f>Grades!$A$1</f>
        <v>Administrateur</v>
      </c>
      <c r="D115" s="10" t="str">
        <f>Grades!$A$2</f>
        <v>Administrateur</v>
      </c>
      <c r="E115" s="10" t="s">
        <v>68</v>
      </c>
      <c r="F115" s="10">
        <v>542</v>
      </c>
    </row>
    <row r="116" spans="1:6" ht="15">
      <c r="A116" s="21" t="str">
        <f t="shared" si="3"/>
        <v>Administrateur 2e échelon (élève)</v>
      </c>
      <c r="B116" s="10" t="str">
        <f>Filières!$A$14</f>
        <v>Administrative</v>
      </c>
      <c r="C116" s="10" t="str">
        <f>Grades!$A$1</f>
        <v>Administrateur</v>
      </c>
      <c r="D116" s="10" t="str">
        <f>Grades!$A$2</f>
        <v>Administrateur</v>
      </c>
      <c r="E116" s="10" t="s">
        <v>69</v>
      </c>
      <c r="F116" s="10">
        <v>427</v>
      </c>
    </row>
    <row r="117" spans="1:6" ht="15">
      <c r="A117" s="21" t="str">
        <f t="shared" si="3"/>
        <v>Administrateur 1er échelon (élève)</v>
      </c>
      <c r="B117" s="10" t="str">
        <f>Filières!$A$14</f>
        <v>Administrative</v>
      </c>
      <c r="C117" s="10" t="str">
        <f>Grades!$A$1</f>
        <v>Administrateur</v>
      </c>
      <c r="D117" s="10" t="str">
        <f>Grades!$A$2</f>
        <v>Administrateur</v>
      </c>
      <c r="E117" s="10" t="s">
        <v>70</v>
      </c>
      <c r="F117" s="10">
        <v>395</v>
      </c>
    </row>
    <row r="118" spans="1:6" ht="15">
      <c r="A118" s="21" t="str">
        <f t="shared" si="3"/>
        <v>Administrateur hors classe 8e échelon</v>
      </c>
      <c r="B118" s="10" t="str">
        <f>Filières!$A$14</f>
        <v>Administrative</v>
      </c>
      <c r="C118" s="10" t="str">
        <f>Grades!$A$1</f>
        <v>Administrateur</v>
      </c>
      <c r="D118" s="10" t="str">
        <f>Grades!$A$3</f>
        <v>Administrateur hors classe</v>
      </c>
      <c r="E118" s="9" t="s">
        <v>59</v>
      </c>
      <c r="F118" s="23" t="s">
        <v>333</v>
      </c>
    </row>
    <row r="119" spans="1:6" ht="15">
      <c r="A119" s="21" t="str">
        <f t="shared" si="3"/>
        <v>Administrateur hors classe 7e échelon</v>
      </c>
      <c r="B119" s="10" t="str">
        <f>Filières!$A$14</f>
        <v>Administrative</v>
      </c>
      <c r="C119" s="10" t="str">
        <f>Grades!$A$1</f>
        <v>Administrateur</v>
      </c>
      <c r="D119" s="10" t="str">
        <f>Grades!$A$3</f>
        <v>Administrateur hors classe</v>
      </c>
      <c r="E119" s="9" t="s">
        <v>61</v>
      </c>
      <c r="F119" s="23" t="s">
        <v>334</v>
      </c>
    </row>
    <row r="120" spans="1:6" ht="15">
      <c r="A120" s="21" t="str">
        <f t="shared" si="3"/>
        <v>Administrateur hors classe 6e échelon</v>
      </c>
      <c r="B120" s="10" t="str">
        <f>Filières!$A$14</f>
        <v>Administrative</v>
      </c>
      <c r="C120" s="10" t="str">
        <f>Grades!$A$1</f>
        <v>Administrateur</v>
      </c>
      <c r="D120" s="10" t="str">
        <f>Grades!$A$3</f>
        <v>Administrateur hors classe</v>
      </c>
      <c r="E120" s="9" t="s">
        <v>63</v>
      </c>
      <c r="F120" s="23" t="s">
        <v>332</v>
      </c>
    </row>
    <row r="121" spans="1:6" ht="15">
      <c r="A121" s="21" t="str">
        <f t="shared" si="3"/>
        <v>Administrateur hors classe 5e échelon</v>
      </c>
      <c r="B121" s="10" t="str">
        <f>Filières!$A$14</f>
        <v>Administrative</v>
      </c>
      <c r="C121" s="10" t="str">
        <f>Grades!$A$1</f>
        <v>Administrateur</v>
      </c>
      <c r="D121" s="10" t="str">
        <f>Grades!$A$3</f>
        <v>Administrateur hors classe</v>
      </c>
      <c r="E121" s="9" t="s">
        <v>64</v>
      </c>
      <c r="F121" s="23">
        <v>1027</v>
      </c>
    </row>
    <row r="122" spans="1:6" ht="15">
      <c r="A122" s="21" t="str">
        <f t="shared" si="3"/>
        <v>Administrateur hors classe 4e échelon</v>
      </c>
      <c r="B122" s="10" t="str">
        <f>Filières!$A$14</f>
        <v>Administrative</v>
      </c>
      <c r="C122" s="10" t="str">
        <f>Grades!$A$1</f>
        <v>Administrateur</v>
      </c>
      <c r="D122" s="10" t="str">
        <f>Grades!$A$3</f>
        <v>Administrateur hors classe</v>
      </c>
      <c r="E122" s="9" t="s">
        <v>66</v>
      </c>
      <c r="F122" s="23">
        <v>977</v>
      </c>
    </row>
    <row r="123" spans="1:6" ht="15">
      <c r="A123" s="21" t="str">
        <f t="shared" si="3"/>
        <v>Administrateur hors classe 3e échelon</v>
      </c>
      <c r="B123" s="10" t="str">
        <f>Filières!$A$14</f>
        <v>Administrative</v>
      </c>
      <c r="C123" s="10" t="str">
        <f>Grades!$A$1</f>
        <v>Administrateur</v>
      </c>
      <c r="D123" s="10" t="str">
        <f>Grades!$A$3</f>
        <v>Administrateur hors classe</v>
      </c>
      <c r="E123" s="9" t="s">
        <v>24</v>
      </c>
      <c r="F123" s="23">
        <v>912</v>
      </c>
    </row>
    <row r="124" spans="1:6" ht="15">
      <c r="A124" s="21" t="str">
        <f t="shared" si="3"/>
        <v>Administrateur hors classe 2e échelon</v>
      </c>
      <c r="B124" s="10" t="str">
        <f>Filières!$A$14</f>
        <v>Administrative</v>
      </c>
      <c r="C124" s="10" t="str">
        <f>Grades!$A$1</f>
        <v>Administrateur</v>
      </c>
      <c r="D124" s="10" t="str">
        <f>Grades!$A$3</f>
        <v>Administrateur hors classe</v>
      </c>
      <c r="E124" s="9" t="s">
        <v>67</v>
      </c>
      <c r="F124" s="23">
        <v>862</v>
      </c>
    </row>
    <row r="125" spans="1:6" ht="15">
      <c r="A125" s="21" t="str">
        <f t="shared" si="3"/>
        <v>Administrateur hors classe 1er échelon</v>
      </c>
      <c r="B125" s="10" t="str">
        <f>Filières!$A$14</f>
        <v>Administrative</v>
      </c>
      <c r="C125" s="10" t="str">
        <f>Grades!$A$1</f>
        <v>Administrateur</v>
      </c>
      <c r="D125" s="10" t="str">
        <f>Grades!$A$3</f>
        <v>Administrateur hors classe</v>
      </c>
      <c r="E125" s="9" t="s">
        <v>68</v>
      </c>
      <c r="F125" s="23">
        <v>813</v>
      </c>
    </row>
    <row r="126" spans="1:6" ht="15">
      <c r="A126" s="21" t="str">
        <f t="shared" si="3"/>
        <v>Administrateur général Echelon spécial</v>
      </c>
      <c r="B126" s="10" t="str">
        <f>Filières!$A$14</f>
        <v>Administrative</v>
      </c>
      <c r="C126" s="10" t="str">
        <f>Grades!$A$1</f>
        <v>Administrateur</v>
      </c>
      <c r="D126" s="10" t="str">
        <f>Grades!$A$4</f>
        <v>Administrateur général</v>
      </c>
      <c r="E126" s="9" t="s">
        <v>73</v>
      </c>
      <c r="F126" s="23" t="s">
        <v>335</v>
      </c>
    </row>
    <row r="127" spans="1:6" ht="15">
      <c r="A127" s="21" t="str">
        <f t="shared" si="3"/>
        <v>Administrateur général 5e échelon</v>
      </c>
      <c r="B127" s="10" t="str">
        <f>Filières!$A$14</f>
        <v>Administrative</v>
      </c>
      <c r="C127" s="10" t="str">
        <f>Grades!$A$1</f>
        <v>Administrateur</v>
      </c>
      <c r="D127" s="10" t="str">
        <f>Grades!$A$4</f>
        <v>Administrateur général</v>
      </c>
      <c r="E127" s="9" t="s">
        <v>64</v>
      </c>
      <c r="F127" s="23" t="s">
        <v>336</v>
      </c>
    </row>
    <row r="128" spans="1:6" ht="15">
      <c r="A128" s="21" t="str">
        <f t="shared" si="3"/>
        <v>Administrateur général 4e échelon</v>
      </c>
      <c r="B128" s="10" t="str">
        <f>Filières!$A$14</f>
        <v>Administrative</v>
      </c>
      <c r="C128" s="10" t="str">
        <f>Grades!$A$1</f>
        <v>Administrateur</v>
      </c>
      <c r="D128" s="10" t="str">
        <f>Grades!$A$4</f>
        <v>Administrateur général</v>
      </c>
      <c r="E128" s="9" t="s">
        <v>66</v>
      </c>
      <c r="F128" s="23" t="s">
        <v>333</v>
      </c>
    </row>
    <row r="129" spans="1:6" ht="15">
      <c r="A129" s="21" t="str">
        <f t="shared" si="3"/>
        <v>Administrateur général 3e échelon</v>
      </c>
      <c r="B129" s="10" t="str">
        <f>Filières!$A$14</f>
        <v>Administrative</v>
      </c>
      <c r="C129" s="10" t="str">
        <f>Grades!$A$1</f>
        <v>Administrateur</v>
      </c>
      <c r="D129" s="10" t="str">
        <f>Grades!$A$4</f>
        <v>Administrateur général</v>
      </c>
      <c r="E129" s="9" t="s">
        <v>24</v>
      </c>
      <c r="F129" s="23" t="s">
        <v>334</v>
      </c>
    </row>
    <row r="130" spans="1:6" ht="15">
      <c r="A130" s="21" t="str">
        <f t="shared" si="3"/>
        <v>Administrateur général 2e échelon</v>
      </c>
      <c r="B130" s="10" t="str">
        <f>Filières!$A$14</f>
        <v>Administrative</v>
      </c>
      <c r="C130" s="10" t="str">
        <f>Grades!$A$1</f>
        <v>Administrateur</v>
      </c>
      <c r="D130" s="10" t="str">
        <f>Grades!$A$4</f>
        <v>Administrateur général</v>
      </c>
      <c r="E130" s="9" t="s">
        <v>67</v>
      </c>
      <c r="F130" s="23" t="s">
        <v>332</v>
      </c>
    </row>
    <row r="131" spans="1:6" ht="15">
      <c r="A131" s="21" t="str">
        <f t="shared" si="3"/>
        <v>Administrateur général 1er échelon</v>
      </c>
      <c r="B131" s="10" t="str">
        <f>Filières!$A$14</f>
        <v>Administrative</v>
      </c>
      <c r="C131" s="10" t="str">
        <f>Grades!$A$1</f>
        <v>Administrateur</v>
      </c>
      <c r="D131" s="10" t="str">
        <f>Grades!$A$4</f>
        <v>Administrateur général</v>
      </c>
      <c r="E131" s="9" t="s">
        <v>68</v>
      </c>
      <c r="F131" s="23">
        <v>1027</v>
      </c>
    </row>
    <row r="132" spans="1:6" ht="15">
      <c r="A132" s="21" t="str">
        <f aca="true" t="shared" si="4" ref="A132:A194">D132&amp;" "&amp;E132</f>
        <v>Adjoint d'animation 11e échelon</v>
      </c>
      <c r="B132" s="10" t="str">
        <f>Filières!$C$14</f>
        <v>Animation</v>
      </c>
      <c r="C132" s="10" t="str">
        <f>Grades!$A$7</f>
        <v>Adjoint_animation</v>
      </c>
      <c r="D132" s="10" t="str">
        <f>Grades!$A$8</f>
        <v>Adjoint d'animation</v>
      </c>
      <c r="E132" s="9" t="s">
        <v>53</v>
      </c>
      <c r="F132" s="9">
        <v>432</v>
      </c>
    </row>
    <row r="133" spans="1:6" ht="15">
      <c r="A133" s="21" t="str">
        <f t="shared" si="4"/>
        <v>Adjoint d'animation 10e échelon</v>
      </c>
      <c r="B133" s="10" t="str">
        <f>Filières!$C$14</f>
        <v>Animation</v>
      </c>
      <c r="C133" s="10" t="str">
        <f>Grades!$A$7</f>
        <v>Adjoint_animation</v>
      </c>
      <c r="D133" s="10" t="str">
        <f>Grades!$A$8</f>
        <v>Adjoint d'animation</v>
      </c>
      <c r="E133" s="9" t="s">
        <v>55</v>
      </c>
      <c r="F133" s="9">
        <v>419</v>
      </c>
    </row>
    <row r="134" spans="1:6" ht="15">
      <c r="A134" s="21" t="str">
        <f t="shared" si="4"/>
        <v>Adjoint d'animation 9e échelon</v>
      </c>
      <c r="B134" s="10" t="str">
        <f>Filières!$C$14</f>
        <v>Animation</v>
      </c>
      <c r="C134" s="10" t="str">
        <f>Grades!$A$7</f>
        <v>Adjoint_animation</v>
      </c>
      <c r="D134" s="10" t="str">
        <f>Grades!$A$8</f>
        <v>Adjoint d'animation</v>
      </c>
      <c r="E134" s="9" t="s">
        <v>57</v>
      </c>
      <c r="F134" s="9">
        <v>401</v>
      </c>
    </row>
    <row r="135" spans="1:6" ht="15">
      <c r="A135" s="21" t="str">
        <f t="shared" si="4"/>
        <v>Adjoint d'animation 8e échelon</v>
      </c>
      <c r="B135" s="10" t="str">
        <f>Filières!$C$14</f>
        <v>Animation</v>
      </c>
      <c r="C135" s="10" t="str">
        <f>Grades!$A$7</f>
        <v>Adjoint_animation</v>
      </c>
      <c r="D135" s="10" t="str">
        <f>Grades!$A$8</f>
        <v>Adjoint d'animation</v>
      </c>
      <c r="E135" s="9" t="s">
        <v>59</v>
      </c>
      <c r="F135" s="9">
        <v>387</v>
      </c>
    </row>
    <row r="136" spans="1:6" ht="15">
      <c r="A136" s="21" t="str">
        <f t="shared" si="4"/>
        <v>Adjoint d'animation 7e échelon</v>
      </c>
      <c r="B136" s="10" t="str">
        <f>Filières!$C$14</f>
        <v>Animation</v>
      </c>
      <c r="C136" s="10" t="str">
        <f>Grades!$A$7</f>
        <v>Adjoint_animation</v>
      </c>
      <c r="D136" s="10" t="str">
        <f>Grades!$A$8</f>
        <v>Adjoint d'animation</v>
      </c>
      <c r="E136" s="9" t="s">
        <v>61</v>
      </c>
      <c r="F136" s="9">
        <v>381</v>
      </c>
    </row>
    <row r="137" spans="1:6" ht="15">
      <c r="A137" s="21" t="str">
        <f t="shared" si="4"/>
        <v>Adjoint d'animation 6e échelon</v>
      </c>
      <c r="B137" s="10" t="str">
        <f>Filières!$C$14</f>
        <v>Animation</v>
      </c>
      <c r="C137" s="10" t="str">
        <f>Grades!$A$7</f>
        <v>Adjoint_animation</v>
      </c>
      <c r="D137" s="10" t="str">
        <f>Grades!$A$8</f>
        <v>Adjoint d'animation</v>
      </c>
      <c r="E137" s="9" t="s">
        <v>63</v>
      </c>
      <c r="F137" s="9">
        <v>378</v>
      </c>
    </row>
    <row r="138" spans="1:6" ht="15">
      <c r="A138" s="21" t="str">
        <f t="shared" si="4"/>
        <v>Adjoint d'animation 5e échelon</v>
      </c>
      <c r="B138" s="10" t="str">
        <f>Filières!$C$14</f>
        <v>Animation</v>
      </c>
      <c r="C138" s="10" t="str">
        <f>Grades!$A$7</f>
        <v>Adjoint_animation</v>
      </c>
      <c r="D138" s="10" t="str">
        <f>Grades!$A$8</f>
        <v>Adjoint d'animation</v>
      </c>
      <c r="E138" s="9" t="s">
        <v>64</v>
      </c>
      <c r="F138" s="9">
        <v>374</v>
      </c>
    </row>
    <row r="139" spans="1:6" ht="15">
      <c r="A139" s="21" t="str">
        <f t="shared" si="4"/>
        <v>Adjoint d'animation 4e échelon</v>
      </c>
      <c r="B139" s="10" t="str">
        <f>Filières!$C$14</f>
        <v>Animation</v>
      </c>
      <c r="C139" s="10" t="str">
        <f>Grades!$A$7</f>
        <v>Adjoint_animation</v>
      </c>
      <c r="D139" s="10" t="str">
        <f>Grades!$A$8</f>
        <v>Adjoint d'animation</v>
      </c>
      <c r="E139" s="9" t="s">
        <v>66</v>
      </c>
      <c r="F139" s="9">
        <v>371</v>
      </c>
    </row>
    <row r="140" spans="1:6" ht="15">
      <c r="A140" s="21" t="str">
        <f t="shared" si="4"/>
        <v>Adjoint d'animation 3e échelon</v>
      </c>
      <c r="B140" s="10" t="str">
        <f>Filières!$C$14</f>
        <v>Animation</v>
      </c>
      <c r="C140" s="10" t="str">
        <f>Grades!$A$7</f>
        <v>Adjoint_animation</v>
      </c>
      <c r="D140" s="10" t="str">
        <f>Grades!$A$8</f>
        <v>Adjoint d'animation</v>
      </c>
      <c r="E140" s="9" t="s">
        <v>24</v>
      </c>
      <c r="F140" s="9">
        <v>370</v>
      </c>
    </row>
    <row r="141" spans="1:6" ht="15">
      <c r="A141" s="21" t="str">
        <f t="shared" si="4"/>
        <v>Adjoint d'animation 2e échelon</v>
      </c>
      <c r="B141" s="10" t="str">
        <f>Filières!$C$14</f>
        <v>Animation</v>
      </c>
      <c r="C141" s="10" t="str">
        <f>Grades!$A$7</f>
        <v>Adjoint_animation</v>
      </c>
      <c r="D141" s="10" t="str">
        <f>Grades!$A$8</f>
        <v>Adjoint d'animation</v>
      </c>
      <c r="E141" s="9" t="s">
        <v>67</v>
      </c>
      <c r="F141" s="9">
        <v>368</v>
      </c>
    </row>
    <row r="142" spans="1:6" ht="15">
      <c r="A142" s="21" t="str">
        <f t="shared" si="4"/>
        <v>Adjoint d'animation 1er échelon</v>
      </c>
      <c r="B142" s="10" t="str">
        <f>Filières!$C$14</f>
        <v>Animation</v>
      </c>
      <c r="C142" s="10" t="str">
        <f>Grades!$A$7</f>
        <v>Adjoint_animation</v>
      </c>
      <c r="D142" s="10" t="str">
        <f>Grades!$A$8</f>
        <v>Adjoint d'animation</v>
      </c>
      <c r="E142" s="9" t="s">
        <v>68</v>
      </c>
      <c r="F142" s="9">
        <v>367</v>
      </c>
    </row>
    <row r="143" spans="1:6" ht="15">
      <c r="A143" s="21" t="str">
        <f t="shared" si="4"/>
        <v>Adjoint d'animation principal de 2ème classe 12e échelon</v>
      </c>
      <c r="B143" s="10" t="str">
        <f>Filières!$C$14</f>
        <v>Animation</v>
      </c>
      <c r="C143" s="10" t="str">
        <f>Grades!$A$8</f>
        <v>Adjoint d'animation</v>
      </c>
      <c r="D143" s="10" t="str">
        <f>Grades!$A$9</f>
        <v>Adjoint d'animation principal de 2ème classe</v>
      </c>
      <c r="E143" s="9" t="s">
        <v>51</v>
      </c>
      <c r="F143" s="9">
        <v>486</v>
      </c>
    </row>
    <row r="144" spans="1:6" ht="15">
      <c r="A144" s="21" t="str">
        <f t="shared" si="4"/>
        <v>Adjoint d'animation principal de 2ème classe 11e échelon</v>
      </c>
      <c r="B144" s="10" t="str">
        <f>Filières!$C$14</f>
        <v>Animation</v>
      </c>
      <c r="C144" s="10" t="str">
        <f>Grades!$A$8</f>
        <v>Adjoint d'animation</v>
      </c>
      <c r="D144" s="10" t="str">
        <f>Grades!$A$9</f>
        <v>Adjoint d'animation principal de 2ème classe</v>
      </c>
      <c r="E144" s="9" t="s">
        <v>53</v>
      </c>
      <c r="F144" s="9">
        <v>473</v>
      </c>
    </row>
    <row r="145" spans="1:6" ht="15">
      <c r="A145" s="21" t="str">
        <f t="shared" si="4"/>
        <v>Adjoint d'animation principal de 2ème classe 10e échelon</v>
      </c>
      <c r="B145" s="10" t="str">
        <f>Filières!$C$14</f>
        <v>Animation</v>
      </c>
      <c r="C145" s="10" t="str">
        <f>Grades!$A$8</f>
        <v>Adjoint d'animation</v>
      </c>
      <c r="D145" s="10" t="str">
        <f>Grades!$A$9</f>
        <v>Adjoint d'animation principal de 2ème classe</v>
      </c>
      <c r="E145" s="9" t="s">
        <v>55</v>
      </c>
      <c r="F145" s="9">
        <v>461</v>
      </c>
    </row>
    <row r="146" spans="1:6" ht="15">
      <c r="A146" s="21" t="str">
        <f t="shared" si="4"/>
        <v>Adjoint d'animation principal de 2ème classe 9e échelon</v>
      </c>
      <c r="B146" s="10" t="str">
        <f>Filières!$C$14</f>
        <v>Animation</v>
      </c>
      <c r="C146" s="10" t="str">
        <f>Grades!$A$8</f>
        <v>Adjoint d'animation</v>
      </c>
      <c r="D146" s="10" t="str">
        <f>Grades!$A$9</f>
        <v>Adjoint d'animation principal de 2ème classe</v>
      </c>
      <c r="E146" s="9" t="s">
        <v>57</v>
      </c>
      <c r="F146" s="9">
        <v>446</v>
      </c>
    </row>
    <row r="147" spans="1:6" ht="15">
      <c r="A147" s="21" t="str">
        <f t="shared" si="4"/>
        <v>Adjoint d'animation principal de 2ème classe 8e échelon</v>
      </c>
      <c r="B147" s="10" t="str">
        <f>Filières!$C$14</f>
        <v>Animation</v>
      </c>
      <c r="C147" s="10" t="str">
        <f>Grades!$A$8</f>
        <v>Adjoint d'animation</v>
      </c>
      <c r="D147" s="10" t="str">
        <f>Grades!$A$9</f>
        <v>Adjoint d'animation principal de 2ème classe</v>
      </c>
      <c r="E147" s="9" t="s">
        <v>59</v>
      </c>
      <c r="F147" s="9">
        <v>430</v>
      </c>
    </row>
    <row r="148" spans="1:6" ht="15">
      <c r="A148" s="21" t="str">
        <f t="shared" si="4"/>
        <v>Adjoint d'animation principal de 2ème classe 7e échelon</v>
      </c>
      <c r="B148" s="10" t="str">
        <f>Filières!$C$14</f>
        <v>Animation</v>
      </c>
      <c r="C148" s="10" t="str">
        <f>Grades!$A$8</f>
        <v>Adjoint d'animation</v>
      </c>
      <c r="D148" s="10" t="str">
        <f>Grades!$A$9</f>
        <v>Adjoint d'animation principal de 2ème classe</v>
      </c>
      <c r="E148" s="9" t="s">
        <v>61</v>
      </c>
      <c r="F148" s="9">
        <v>416</v>
      </c>
    </row>
    <row r="149" spans="1:6" ht="15">
      <c r="A149" s="21" t="str">
        <f t="shared" si="4"/>
        <v>Adjoint d'animation principal de 2ème classe 6e échelon</v>
      </c>
      <c r="B149" s="10" t="str">
        <f>Filières!$C$14</f>
        <v>Animation</v>
      </c>
      <c r="C149" s="10" t="str">
        <f>Grades!$A$8</f>
        <v>Adjoint d'animation</v>
      </c>
      <c r="D149" s="10" t="str">
        <f>Grades!$A$9</f>
        <v>Adjoint d'animation principal de 2ème classe</v>
      </c>
      <c r="E149" s="9" t="s">
        <v>63</v>
      </c>
      <c r="F149" s="9">
        <v>404</v>
      </c>
    </row>
    <row r="150" spans="1:6" ht="15">
      <c r="A150" s="21" t="str">
        <f t="shared" si="4"/>
        <v>Adjoint d'animation principal de 2ème classe 5e échelon</v>
      </c>
      <c r="B150" s="10" t="str">
        <f>Filières!$C$14</f>
        <v>Animation</v>
      </c>
      <c r="C150" s="10" t="str">
        <f>Grades!$A$8</f>
        <v>Adjoint d'animation</v>
      </c>
      <c r="D150" s="10" t="str">
        <f>Grades!$A$9</f>
        <v>Adjoint d'animation principal de 2ème classe</v>
      </c>
      <c r="E150" s="9" t="s">
        <v>64</v>
      </c>
      <c r="F150" s="9">
        <v>396</v>
      </c>
    </row>
    <row r="151" spans="1:6" ht="15">
      <c r="A151" s="21" t="str">
        <f t="shared" si="4"/>
        <v>Adjoint d'animation principal de 2ème classe 4e échelon</v>
      </c>
      <c r="B151" s="10" t="str">
        <f>Filières!$C$14</f>
        <v>Animation</v>
      </c>
      <c r="C151" s="10" t="str">
        <f>Grades!$A$8</f>
        <v>Adjoint d'animation</v>
      </c>
      <c r="D151" s="10" t="str">
        <f>Grades!$A$9</f>
        <v>Adjoint d'animation principal de 2ème classe</v>
      </c>
      <c r="E151" s="9" t="s">
        <v>66</v>
      </c>
      <c r="F151" s="9">
        <v>387</v>
      </c>
    </row>
    <row r="152" spans="1:6" ht="15">
      <c r="A152" s="21" t="str">
        <f t="shared" si="4"/>
        <v>Adjoint d'animation principal de 2ème classe 3e échelon</v>
      </c>
      <c r="B152" s="10" t="str">
        <f>Filières!$C$14</f>
        <v>Animation</v>
      </c>
      <c r="C152" s="10" t="str">
        <f>Grades!$A$8</f>
        <v>Adjoint d'animation</v>
      </c>
      <c r="D152" s="10" t="str">
        <f>Grades!$A$9</f>
        <v>Adjoint d'animation principal de 2ème classe</v>
      </c>
      <c r="E152" s="9" t="s">
        <v>24</v>
      </c>
      <c r="F152" s="9">
        <v>376</v>
      </c>
    </row>
    <row r="153" spans="1:6" ht="15">
      <c r="A153" s="21" t="str">
        <f t="shared" si="4"/>
        <v>Adjoint d'animation principal de 2ème classe 2e échelon</v>
      </c>
      <c r="B153" s="10" t="str">
        <f>Filières!$C$14</f>
        <v>Animation</v>
      </c>
      <c r="C153" s="10" t="str">
        <f>Grades!$A$8</f>
        <v>Adjoint d'animation</v>
      </c>
      <c r="D153" s="10" t="str">
        <f>Grades!$A$9</f>
        <v>Adjoint d'animation principal de 2ème classe</v>
      </c>
      <c r="E153" s="9" t="s">
        <v>67</v>
      </c>
      <c r="F153" s="9">
        <v>371</v>
      </c>
    </row>
    <row r="154" spans="1:6" ht="15">
      <c r="A154" s="21" t="str">
        <f t="shared" si="4"/>
        <v>Adjoint d'animation principal de 2ème classe 1er échelon</v>
      </c>
      <c r="B154" s="10" t="str">
        <f>Filières!$C$14</f>
        <v>Animation</v>
      </c>
      <c r="C154" s="10" t="str">
        <f>Grades!$A$8</f>
        <v>Adjoint d'animation</v>
      </c>
      <c r="D154" s="10" t="str">
        <f>Grades!$A$9</f>
        <v>Adjoint d'animation principal de 2ème classe</v>
      </c>
      <c r="E154" s="9" t="s">
        <v>68</v>
      </c>
      <c r="F154" s="9">
        <v>368</v>
      </c>
    </row>
    <row r="155" spans="1:6" ht="15">
      <c r="A155" s="21" t="str">
        <f t="shared" si="4"/>
        <v>Adjoint d'animation principal de 1ère classe 10e échelon</v>
      </c>
      <c r="B155" s="10" t="str">
        <f>Filières!$C$14</f>
        <v>Animation</v>
      </c>
      <c r="C155" s="10" t="str">
        <f>Grades!$A$9</f>
        <v>Adjoint d'animation principal de 2ème classe</v>
      </c>
      <c r="D155" s="10" t="str">
        <f>Grades!$A$10</f>
        <v>Adjoint d'animation principal de 1ère classe</v>
      </c>
      <c r="E155" s="9" t="s">
        <v>55</v>
      </c>
      <c r="F155" s="9">
        <v>558</v>
      </c>
    </row>
    <row r="156" spans="1:6" ht="15">
      <c r="A156" s="21" t="str">
        <f t="shared" si="4"/>
        <v>Adjoint d'animation principal de 1ère classe 9e échelon</v>
      </c>
      <c r="B156" s="10" t="str">
        <f>Filières!$C$14</f>
        <v>Animation</v>
      </c>
      <c r="C156" s="10" t="str">
        <f>Grades!$A$9</f>
        <v>Adjoint d'animation principal de 2ème classe</v>
      </c>
      <c r="D156" s="10" t="str">
        <f>Grades!$A$10</f>
        <v>Adjoint d'animation principal de 1ère classe</v>
      </c>
      <c r="E156" s="9" t="s">
        <v>57</v>
      </c>
      <c r="F156" s="9">
        <v>525</v>
      </c>
    </row>
    <row r="157" spans="1:6" ht="15">
      <c r="A157" s="21" t="str">
        <f t="shared" si="4"/>
        <v>Adjoint d'animation principal de 1ère classe 8e échelon</v>
      </c>
      <c r="B157" s="10" t="str">
        <f>Filières!$C$14</f>
        <v>Animation</v>
      </c>
      <c r="C157" s="10" t="str">
        <f>Grades!$A$9</f>
        <v>Adjoint d'animation principal de 2ème classe</v>
      </c>
      <c r="D157" s="10" t="str">
        <f>Grades!$A$10</f>
        <v>Adjoint d'animation principal de 1ère classe</v>
      </c>
      <c r="E157" s="9" t="s">
        <v>59</v>
      </c>
      <c r="F157" s="9">
        <v>499</v>
      </c>
    </row>
    <row r="158" spans="1:6" ht="15">
      <c r="A158" s="21" t="str">
        <f t="shared" si="4"/>
        <v>Adjoint d'animation principal de 1ère classe 7e échelon</v>
      </c>
      <c r="B158" s="10" t="str">
        <f>Filières!$C$14</f>
        <v>Animation</v>
      </c>
      <c r="C158" s="10" t="str">
        <f>Grades!$A$9</f>
        <v>Adjoint d'animation principal de 2ème classe</v>
      </c>
      <c r="D158" s="10" t="str">
        <f>Grades!$A$10</f>
        <v>Adjoint d'animation principal de 1ère classe</v>
      </c>
      <c r="E158" s="9" t="s">
        <v>61</v>
      </c>
      <c r="F158" s="9">
        <v>478</v>
      </c>
    </row>
    <row r="159" spans="1:6" ht="15">
      <c r="A159" s="21" t="str">
        <f t="shared" si="4"/>
        <v>Adjoint d'animation principal de 1ère classe 6e échelon</v>
      </c>
      <c r="B159" s="10" t="str">
        <f>Filières!$C$14</f>
        <v>Animation</v>
      </c>
      <c r="C159" s="10" t="str">
        <f>Grades!$A$9</f>
        <v>Adjoint d'animation principal de 2ème classe</v>
      </c>
      <c r="D159" s="10" t="str">
        <f>Grades!$A$10</f>
        <v>Adjoint d'animation principal de 1ère classe</v>
      </c>
      <c r="E159" s="9" t="s">
        <v>63</v>
      </c>
      <c r="F159" s="9">
        <v>460</v>
      </c>
    </row>
    <row r="160" spans="1:6" ht="15">
      <c r="A160" s="21" t="str">
        <f t="shared" si="4"/>
        <v>Adjoint d'animation principal de 1ère classe 5e échelon</v>
      </c>
      <c r="B160" s="10" t="str">
        <f>Filières!$C$14</f>
        <v>Animation</v>
      </c>
      <c r="C160" s="10" t="str">
        <f>Grades!$A$9</f>
        <v>Adjoint d'animation principal de 2ème classe</v>
      </c>
      <c r="D160" s="10" t="str">
        <f>Grades!$A$10</f>
        <v>Adjoint d'animation principal de 1ère classe</v>
      </c>
      <c r="E160" s="9" t="s">
        <v>64</v>
      </c>
      <c r="F160" s="9">
        <v>448</v>
      </c>
    </row>
    <row r="161" spans="1:6" ht="15">
      <c r="A161" s="21" t="str">
        <f t="shared" si="4"/>
        <v>Adjoint d'animation principal de 1ère classe 4e échelon</v>
      </c>
      <c r="B161" s="10" t="str">
        <f>Filières!$C$14</f>
        <v>Animation</v>
      </c>
      <c r="C161" s="10" t="str">
        <f>Grades!$A$9</f>
        <v>Adjoint d'animation principal de 2ème classe</v>
      </c>
      <c r="D161" s="10" t="str">
        <f>Grades!$A$10</f>
        <v>Adjoint d'animation principal de 1ère classe</v>
      </c>
      <c r="E161" s="9" t="s">
        <v>66</v>
      </c>
      <c r="F161" s="9">
        <v>430</v>
      </c>
    </row>
    <row r="162" spans="1:6" ht="15">
      <c r="A162" s="21" t="str">
        <f t="shared" si="4"/>
        <v>Adjoint d'animation principal de 1ère classe 3e échelon</v>
      </c>
      <c r="B162" s="10" t="str">
        <f>Filières!$C$14</f>
        <v>Animation</v>
      </c>
      <c r="C162" s="10" t="str">
        <f>Grades!$A$9</f>
        <v>Adjoint d'animation principal de 2ème classe</v>
      </c>
      <c r="D162" s="10" t="str">
        <f>Grades!$A$10</f>
        <v>Adjoint d'animation principal de 1ère classe</v>
      </c>
      <c r="E162" s="9" t="s">
        <v>24</v>
      </c>
      <c r="F162" s="9">
        <v>412</v>
      </c>
    </row>
    <row r="163" spans="1:6" ht="15">
      <c r="A163" s="21" t="str">
        <f t="shared" si="4"/>
        <v>Adjoint d'animation principal de 1ère classe 2e échelon</v>
      </c>
      <c r="B163" s="10" t="str">
        <f>Filières!$C$14</f>
        <v>Animation</v>
      </c>
      <c r="C163" s="10" t="str">
        <f>Grades!$A$9</f>
        <v>Adjoint d'animation principal de 2ème classe</v>
      </c>
      <c r="D163" s="10" t="str">
        <f>Grades!$A$10</f>
        <v>Adjoint d'animation principal de 1ère classe</v>
      </c>
      <c r="E163" s="9" t="s">
        <v>67</v>
      </c>
      <c r="F163" s="9">
        <v>397</v>
      </c>
    </row>
    <row r="164" spans="1:6" ht="15">
      <c r="A164" s="21" t="str">
        <f t="shared" si="4"/>
        <v>Adjoint d'animation principal de 1ère classe 1er échelon</v>
      </c>
      <c r="B164" s="10" t="str">
        <f>Filières!$C$14</f>
        <v>Animation</v>
      </c>
      <c r="C164" s="10" t="str">
        <f>Grades!$A$9</f>
        <v>Adjoint d'animation principal de 2ème classe</v>
      </c>
      <c r="D164" s="10" t="str">
        <f>Grades!$A$10</f>
        <v>Adjoint d'animation principal de 1ère classe</v>
      </c>
      <c r="E164" s="9" t="s">
        <v>68</v>
      </c>
      <c r="F164" s="9">
        <v>388</v>
      </c>
    </row>
    <row r="165" spans="1:6" ht="15">
      <c r="A165" s="21" t="str">
        <f t="shared" si="4"/>
        <v>Animateur 13e échelon</v>
      </c>
      <c r="B165" s="10" t="str">
        <f>Filières!$C$14</f>
        <v>Animation</v>
      </c>
      <c r="C165" s="10" t="str">
        <f>Grades!$C$7</f>
        <v>Animateur</v>
      </c>
      <c r="D165" s="10" t="str">
        <f>Grades!$C$8</f>
        <v>Animateur</v>
      </c>
      <c r="E165" s="9" t="s">
        <v>49</v>
      </c>
      <c r="F165" s="9">
        <v>597</v>
      </c>
    </row>
    <row r="166" spans="1:6" ht="15">
      <c r="A166" s="21" t="str">
        <f t="shared" si="4"/>
        <v>Animateur 12e échelon</v>
      </c>
      <c r="B166" s="10" t="str">
        <f>Filières!$C$14</f>
        <v>Animation</v>
      </c>
      <c r="C166" s="10" t="str">
        <f>Grades!$C$7</f>
        <v>Animateur</v>
      </c>
      <c r="D166" s="10" t="str">
        <f>Grades!$C$8</f>
        <v>Animateur</v>
      </c>
      <c r="E166" s="9" t="s">
        <v>51</v>
      </c>
      <c r="F166" s="9">
        <v>563</v>
      </c>
    </row>
    <row r="167" spans="1:6" ht="15">
      <c r="A167" s="21" t="str">
        <f t="shared" si="4"/>
        <v>Animateur 11e échelon</v>
      </c>
      <c r="B167" s="10" t="str">
        <f>Filières!$C$14</f>
        <v>Animation</v>
      </c>
      <c r="C167" s="10" t="str">
        <f>Grades!$C$7</f>
        <v>Animateur</v>
      </c>
      <c r="D167" s="10" t="str">
        <f>Grades!$C$8</f>
        <v>Animateur</v>
      </c>
      <c r="E167" s="9" t="s">
        <v>53</v>
      </c>
      <c r="F167" s="9">
        <v>538</v>
      </c>
    </row>
    <row r="168" spans="1:6" ht="15">
      <c r="A168" s="21" t="str">
        <f t="shared" si="4"/>
        <v>Animateur 10e échelon</v>
      </c>
      <c r="B168" s="10" t="str">
        <f>Filières!$C$14</f>
        <v>Animation</v>
      </c>
      <c r="C168" s="10" t="str">
        <f>Grades!$C$7</f>
        <v>Animateur</v>
      </c>
      <c r="D168" s="10" t="str">
        <f>Grades!$C$8</f>
        <v>Animateur</v>
      </c>
      <c r="E168" s="9" t="s">
        <v>55</v>
      </c>
      <c r="F168" s="9">
        <v>513</v>
      </c>
    </row>
    <row r="169" spans="1:6" ht="15">
      <c r="A169" s="21" t="str">
        <f t="shared" si="4"/>
        <v>Animateur 9e échelon</v>
      </c>
      <c r="B169" s="10" t="str">
        <f>Filières!$C$14</f>
        <v>Animation</v>
      </c>
      <c r="C169" s="10" t="str">
        <f>Grades!$C$7</f>
        <v>Animateur</v>
      </c>
      <c r="D169" s="10" t="str">
        <f>Grades!$C$8</f>
        <v>Animateur</v>
      </c>
      <c r="E169" s="9" t="s">
        <v>57</v>
      </c>
      <c r="F169" s="9">
        <v>500</v>
      </c>
    </row>
    <row r="170" spans="1:6" ht="15">
      <c r="A170" s="21" t="str">
        <f t="shared" si="4"/>
        <v>Animateur 8e échelon</v>
      </c>
      <c r="B170" s="10" t="str">
        <f>Filières!$C$14</f>
        <v>Animation</v>
      </c>
      <c r="C170" s="10" t="str">
        <f>Grades!$C$7</f>
        <v>Animateur</v>
      </c>
      <c r="D170" s="10" t="str">
        <f>Grades!$C$8</f>
        <v>Animateur</v>
      </c>
      <c r="E170" s="9" t="s">
        <v>59</v>
      </c>
      <c r="F170" s="9">
        <v>478</v>
      </c>
    </row>
    <row r="171" spans="1:6" ht="15">
      <c r="A171" s="21" t="str">
        <f t="shared" si="4"/>
        <v>Animateur 7e échelon</v>
      </c>
      <c r="B171" s="10" t="str">
        <f>Filières!$C$14</f>
        <v>Animation</v>
      </c>
      <c r="C171" s="10" t="str">
        <f>Grades!$C$7</f>
        <v>Animateur</v>
      </c>
      <c r="D171" s="10" t="str">
        <f>Grades!$C$8</f>
        <v>Animateur</v>
      </c>
      <c r="E171" s="9" t="s">
        <v>61</v>
      </c>
      <c r="F171" s="9">
        <v>452</v>
      </c>
    </row>
    <row r="172" spans="1:6" ht="15">
      <c r="A172" s="21" t="str">
        <f t="shared" si="4"/>
        <v>Animateur 6e échelon</v>
      </c>
      <c r="B172" s="10" t="str">
        <f>Filières!$C$14</f>
        <v>Animation</v>
      </c>
      <c r="C172" s="10" t="str">
        <f>Grades!$C$7</f>
        <v>Animateur</v>
      </c>
      <c r="D172" s="10" t="str">
        <f>Grades!$C$8</f>
        <v>Animateur</v>
      </c>
      <c r="E172" s="9" t="s">
        <v>63</v>
      </c>
      <c r="F172" s="9">
        <v>431</v>
      </c>
    </row>
    <row r="173" spans="1:6" ht="15">
      <c r="A173" s="21" t="str">
        <f t="shared" si="4"/>
        <v>Animateur 5e échelon</v>
      </c>
      <c r="B173" s="10" t="str">
        <f>Filières!$C$14</f>
        <v>Animation</v>
      </c>
      <c r="C173" s="10" t="str">
        <f>Grades!$C$7</f>
        <v>Animateur</v>
      </c>
      <c r="D173" s="10" t="str">
        <f>Grades!$C$8</f>
        <v>Animateur</v>
      </c>
      <c r="E173" s="9" t="s">
        <v>64</v>
      </c>
      <c r="F173" s="9">
        <v>415</v>
      </c>
    </row>
    <row r="174" spans="1:6" ht="15">
      <c r="A174" s="21" t="str">
        <f t="shared" si="4"/>
        <v>Animateur 4e échelon</v>
      </c>
      <c r="B174" s="10" t="str">
        <f>Filières!$C$14</f>
        <v>Animation</v>
      </c>
      <c r="C174" s="10" t="str">
        <f>Grades!$C$7</f>
        <v>Animateur</v>
      </c>
      <c r="D174" s="10" t="str">
        <f>Grades!$C$8</f>
        <v>Animateur</v>
      </c>
      <c r="E174" s="9" t="s">
        <v>66</v>
      </c>
      <c r="F174" s="9">
        <v>401</v>
      </c>
    </row>
    <row r="175" spans="1:6" ht="15">
      <c r="A175" s="21" t="str">
        <f t="shared" si="4"/>
        <v>Animateur 3e échelon</v>
      </c>
      <c r="B175" s="10" t="str">
        <f>Filières!$C$14</f>
        <v>Animation</v>
      </c>
      <c r="C175" s="10" t="str">
        <f>Grades!$C$7</f>
        <v>Animateur</v>
      </c>
      <c r="D175" s="10" t="str">
        <f>Grades!$C$8</f>
        <v>Animateur</v>
      </c>
      <c r="E175" s="9" t="s">
        <v>24</v>
      </c>
      <c r="F175" s="9">
        <v>397</v>
      </c>
    </row>
    <row r="176" spans="1:6" ht="15">
      <c r="A176" s="21" t="str">
        <f t="shared" si="4"/>
        <v>Animateur 2e échelon</v>
      </c>
      <c r="B176" s="10" t="str">
        <f>Filières!$C$14</f>
        <v>Animation</v>
      </c>
      <c r="C176" s="10" t="str">
        <f>Grades!$C$7</f>
        <v>Animateur</v>
      </c>
      <c r="D176" s="10" t="str">
        <f>Grades!$C$8</f>
        <v>Animateur</v>
      </c>
      <c r="E176" s="9" t="s">
        <v>67</v>
      </c>
      <c r="F176" s="9">
        <v>395</v>
      </c>
    </row>
    <row r="177" spans="1:6" ht="15">
      <c r="A177" s="21" t="str">
        <f t="shared" si="4"/>
        <v>Animateur 1er échelon</v>
      </c>
      <c r="B177" s="10" t="str">
        <f>Filières!$C$14</f>
        <v>Animation</v>
      </c>
      <c r="C177" s="10" t="str">
        <f>Grades!$C$7</f>
        <v>Animateur</v>
      </c>
      <c r="D177" s="10" t="str">
        <f>Grades!$C$8</f>
        <v>Animateur</v>
      </c>
      <c r="E177" s="9" t="s">
        <v>68</v>
      </c>
      <c r="F177" s="9">
        <v>389</v>
      </c>
    </row>
    <row r="178" spans="1:6" ht="15">
      <c r="A178" s="21" t="str">
        <f t="shared" si="4"/>
        <v>Animateur principal de 2ème classe 12e échelon</v>
      </c>
      <c r="B178" s="10" t="str">
        <f>Filières!$C$14</f>
        <v>Animation</v>
      </c>
      <c r="C178" s="10" t="str">
        <f>Grades!$C$7</f>
        <v>Animateur</v>
      </c>
      <c r="D178" s="10" t="str">
        <f>Grades!$C$9</f>
        <v>Animateur principal de 2ème classe</v>
      </c>
      <c r="E178" s="9" t="s">
        <v>51</v>
      </c>
      <c r="F178" s="9">
        <v>638</v>
      </c>
    </row>
    <row r="179" spans="1:6" ht="15">
      <c r="A179" s="21" t="str">
        <f t="shared" si="4"/>
        <v>Animateur principal de 2ème classe 11e échelon</v>
      </c>
      <c r="B179" s="10" t="str">
        <f>Filières!$C$14</f>
        <v>Animation</v>
      </c>
      <c r="C179" s="10" t="str">
        <f>Grades!$C$7</f>
        <v>Animateur</v>
      </c>
      <c r="D179" s="10" t="str">
        <f>Grades!$C$9</f>
        <v>Animateur principal de 2ème classe</v>
      </c>
      <c r="E179" s="9" t="s">
        <v>53</v>
      </c>
      <c r="F179" s="9">
        <v>599</v>
      </c>
    </row>
    <row r="180" spans="1:6" ht="15">
      <c r="A180" s="21" t="str">
        <f t="shared" si="4"/>
        <v>Animateur principal de 2ème classe 10e échelon</v>
      </c>
      <c r="B180" s="10" t="str">
        <f>Filières!$C$14</f>
        <v>Animation</v>
      </c>
      <c r="C180" s="10" t="str">
        <f>Grades!$C$7</f>
        <v>Animateur</v>
      </c>
      <c r="D180" s="10" t="str">
        <f>Grades!$C$9</f>
        <v>Animateur principal de 2ème classe</v>
      </c>
      <c r="E180" s="9" t="s">
        <v>55</v>
      </c>
      <c r="F180" s="9">
        <v>567</v>
      </c>
    </row>
    <row r="181" spans="1:6" ht="15">
      <c r="A181" s="21" t="str">
        <f t="shared" si="4"/>
        <v>Animateur principal de 2ème classe 9e échelon</v>
      </c>
      <c r="B181" s="10" t="str">
        <f>Filières!$C$14</f>
        <v>Animation</v>
      </c>
      <c r="C181" s="10" t="str">
        <f>Grades!$C$7</f>
        <v>Animateur</v>
      </c>
      <c r="D181" s="10" t="str">
        <f>Grades!$C$9</f>
        <v>Animateur principal de 2ème classe</v>
      </c>
      <c r="E181" s="9" t="s">
        <v>57</v>
      </c>
      <c r="F181" s="9">
        <v>542</v>
      </c>
    </row>
    <row r="182" spans="1:6" ht="15">
      <c r="A182" s="21" t="str">
        <f t="shared" si="4"/>
        <v>Animateur principal de 2ème classe 8e échelon</v>
      </c>
      <c r="B182" s="10" t="str">
        <f>Filières!$C$14</f>
        <v>Animation</v>
      </c>
      <c r="C182" s="10" t="str">
        <f>Grades!$C$7</f>
        <v>Animateur</v>
      </c>
      <c r="D182" s="10" t="str">
        <f>Grades!$C$9</f>
        <v>Animateur principal de 2ème classe</v>
      </c>
      <c r="E182" s="9" t="s">
        <v>59</v>
      </c>
      <c r="F182" s="9">
        <v>528</v>
      </c>
    </row>
    <row r="183" spans="1:6" ht="15">
      <c r="A183" s="21" t="str">
        <f t="shared" si="4"/>
        <v>Animateur principal de 2ème classe 7e échelon</v>
      </c>
      <c r="B183" s="10" t="str">
        <f>Filières!$C$14</f>
        <v>Animation</v>
      </c>
      <c r="C183" s="10" t="str">
        <f>Grades!$C$7</f>
        <v>Animateur</v>
      </c>
      <c r="D183" s="10" t="str">
        <f>Grades!$C$9</f>
        <v>Animateur principal de 2ème classe</v>
      </c>
      <c r="E183" s="9" t="s">
        <v>61</v>
      </c>
      <c r="F183" s="9">
        <v>506</v>
      </c>
    </row>
    <row r="184" spans="1:6" ht="15">
      <c r="A184" s="21" t="str">
        <f t="shared" si="4"/>
        <v>Animateur principal de 2ème classe 6e échelon</v>
      </c>
      <c r="B184" s="10" t="str">
        <f>Filières!$C$14</f>
        <v>Animation</v>
      </c>
      <c r="C184" s="10" t="str">
        <f>Grades!$C$7</f>
        <v>Animateur</v>
      </c>
      <c r="D184" s="10" t="str">
        <f>Grades!$C$9</f>
        <v>Animateur principal de 2ème classe</v>
      </c>
      <c r="E184" s="9" t="s">
        <v>63</v>
      </c>
      <c r="F184" s="9">
        <v>480</v>
      </c>
    </row>
    <row r="185" spans="1:6" ht="15">
      <c r="A185" s="21" t="str">
        <f t="shared" si="4"/>
        <v>Animateur principal de 2ème classe 5e échelon</v>
      </c>
      <c r="B185" s="10" t="str">
        <f>Filières!$C$14</f>
        <v>Animation</v>
      </c>
      <c r="C185" s="10" t="str">
        <f>Grades!$C$7</f>
        <v>Animateur</v>
      </c>
      <c r="D185" s="10" t="str">
        <f>Grades!$C$9</f>
        <v>Animateur principal de 2ème classe</v>
      </c>
      <c r="E185" s="9" t="s">
        <v>64</v>
      </c>
      <c r="F185" s="9">
        <v>458</v>
      </c>
    </row>
    <row r="186" spans="1:6" ht="15">
      <c r="A186" s="21" t="str">
        <f t="shared" si="4"/>
        <v>Animateur principal de 2ème classe 4e échelon</v>
      </c>
      <c r="B186" s="10" t="str">
        <f>Filières!$C$14</f>
        <v>Animation</v>
      </c>
      <c r="C186" s="10" t="str">
        <f>Grades!$C$7</f>
        <v>Animateur</v>
      </c>
      <c r="D186" s="10" t="str">
        <f>Grades!$C$9</f>
        <v>Animateur principal de 2ème classe</v>
      </c>
      <c r="E186" s="9" t="s">
        <v>66</v>
      </c>
      <c r="F186" s="9">
        <v>444</v>
      </c>
    </row>
    <row r="187" spans="1:6" ht="15">
      <c r="A187" s="21" t="str">
        <f t="shared" si="4"/>
        <v>Animateur principal de 2ème classe 3e échelon</v>
      </c>
      <c r="B187" s="10" t="str">
        <f>Filières!$C$14</f>
        <v>Animation</v>
      </c>
      <c r="C187" s="10" t="str">
        <f>Grades!$C$7</f>
        <v>Animateur</v>
      </c>
      <c r="D187" s="10" t="str">
        <f>Grades!$C$9</f>
        <v>Animateur principal de 2ème classe</v>
      </c>
      <c r="E187" s="9" t="s">
        <v>24</v>
      </c>
      <c r="F187" s="9">
        <v>429</v>
      </c>
    </row>
    <row r="188" spans="1:6" ht="15">
      <c r="A188" s="21" t="str">
        <f t="shared" si="4"/>
        <v>Animateur principal de 2ème classe 2e échelon</v>
      </c>
      <c r="B188" s="10" t="str">
        <f>Filières!$C$14</f>
        <v>Animation</v>
      </c>
      <c r="C188" s="10" t="str">
        <f>Grades!$C$7</f>
        <v>Animateur</v>
      </c>
      <c r="D188" s="10" t="str">
        <f>Grades!$C$9</f>
        <v>Animateur principal de 2ème classe</v>
      </c>
      <c r="E188" s="9" t="s">
        <v>67</v>
      </c>
      <c r="F188" s="9">
        <v>415</v>
      </c>
    </row>
    <row r="189" spans="1:6" ht="15">
      <c r="A189" s="21" t="str">
        <f t="shared" si="4"/>
        <v>Animateur principal de 2ème classe 1er échelon</v>
      </c>
      <c r="B189" s="10" t="str">
        <f>Filières!$C$14</f>
        <v>Animation</v>
      </c>
      <c r="C189" s="10" t="str">
        <f>Grades!$C$7</f>
        <v>Animateur</v>
      </c>
      <c r="D189" s="10" t="str">
        <f>Grades!$C$9</f>
        <v>Animateur principal de 2ème classe</v>
      </c>
      <c r="E189" s="9" t="s">
        <v>68</v>
      </c>
      <c r="F189" s="9">
        <v>401</v>
      </c>
    </row>
    <row r="190" spans="1:6" ht="15">
      <c r="A190" s="21" t="str">
        <f t="shared" si="4"/>
        <v>Animateur principal de 1ère classe 11e échelon</v>
      </c>
      <c r="B190" s="10" t="str">
        <f>Filières!$C$14</f>
        <v>Animation</v>
      </c>
      <c r="C190" s="10" t="str">
        <f>Grades!$C$7</f>
        <v>Animateur</v>
      </c>
      <c r="D190" s="10" t="str">
        <f>Grades!$C$10</f>
        <v>Animateur principal de 1ère classe</v>
      </c>
      <c r="E190" s="9" t="s">
        <v>53</v>
      </c>
      <c r="F190" s="9">
        <v>707</v>
      </c>
    </row>
    <row r="191" spans="1:6" ht="15">
      <c r="A191" s="21" t="str">
        <f t="shared" si="4"/>
        <v>Animateur principal de 1ère classe 10e échelon</v>
      </c>
      <c r="B191" s="10" t="str">
        <f>Filières!$C$14</f>
        <v>Animation</v>
      </c>
      <c r="C191" s="10" t="str">
        <f>Grades!$C$7</f>
        <v>Animateur</v>
      </c>
      <c r="D191" s="10" t="str">
        <f>Grades!$C$10</f>
        <v>Animateur principal de 1ère classe</v>
      </c>
      <c r="E191" s="9" t="s">
        <v>55</v>
      </c>
      <c r="F191" s="9">
        <v>684</v>
      </c>
    </row>
    <row r="192" spans="1:6" ht="15">
      <c r="A192" s="21" t="str">
        <f t="shared" si="4"/>
        <v>Animateur principal de 1ère classe 9e échelon</v>
      </c>
      <c r="B192" s="10" t="str">
        <f>Filières!$C$14</f>
        <v>Animation</v>
      </c>
      <c r="C192" s="10" t="str">
        <f>Grades!$C$7</f>
        <v>Animateur</v>
      </c>
      <c r="D192" s="10" t="str">
        <f>Grades!$C$10</f>
        <v>Animateur principal de 1ère classe</v>
      </c>
      <c r="E192" s="9" t="s">
        <v>57</v>
      </c>
      <c r="F192" s="9">
        <v>660</v>
      </c>
    </row>
    <row r="193" spans="1:6" ht="15">
      <c r="A193" s="21" t="str">
        <f t="shared" si="4"/>
        <v>Animateur principal de 1ère classe 8e échelon</v>
      </c>
      <c r="B193" s="10" t="str">
        <f>Filières!$C$14</f>
        <v>Animation</v>
      </c>
      <c r="C193" s="10" t="str">
        <f>Grades!$C$7</f>
        <v>Animateur</v>
      </c>
      <c r="D193" s="10" t="str">
        <f>Grades!$C$10</f>
        <v>Animateur principal de 1ère classe</v>
      </c>
      <c r="E193" s="9" t="s">
        <v>59</v>
      </c>
      <c r="F193" s="9">
        <v>638</v>
      </c>
    </row>
    <row r="194" spans="1:6" ht="15">
      <c r="A194" s="21" t="str">
        <f t="shared" si="4"/>
        <v>Animateur principal de 1ère classe 7e échelon</v>
      </c>
      <c r="B194" s="10" t="str">
        <f>Filières!$C$14</f>
        <v>Animation</v>
      </c>
      <c r="C194" s="10" t="str">
        <f>Grades!$C$7</f>
        <v>Animateur</v>
      </c>
      <c r="D194" s="10" t="str">
        <f>Grades!$C$10</f>
        <v>Animateur principal de 1ère classe</v>
      </c>
      <c r="E194" s="9" t="s">
        <v>61</v>
      </c>
      <c r="F194" s="9">
        <v>604</v>
      </c>
    </row>
    <row r="195" spans="1:6" ht="15">
      <c r="A195" s="21" t="str">
        <f aca="true" t="shared" si="5" ref="A195:A257">D195&amp;" "&amp;E195</f>
        <v>Animateur principal de 1ère classe 6e échelon</v>
      </c>
      <c r="B195" s="10" t="str">
        <f>Filières!$C$14</f>
        <v>Animation</v>
      </c>
      <c r="C195" s="10" t="str">
        <f>Grades!$C$7</f>
        <v>Animateur</v>
      </c>
      <c r="D195" s="10" t="str">
        <f>Grades!$C$10</f>
        <v>Animateur principal de 1ère classe</v>
      </c>
      <c r="E195" s="9" t="s">
        <v>63</v>
      </c>
      <c r="F195" s="9">
        <v>573</v>
      </c>
    </row>
    <row r="196" spans="1:6" ht="15">
      <c r="A196" s="21" t="str">
        <f t="shared" si="5"/>
        <v>Animateur principal de 1ère classe 5e échelon</v>
      </c>
      <c r="B196" s="10" t="str">
        <f>Filières!$C$14</f>
        <v>Animation</v>
      </c>
      <c r="C196" s="10" t="str">
        <f>Grades!$C$7</f>
        <v>Animateur</v>
      </c>
      <c r="D196" s="10" t="str">
        <f>Grades!$C$10</f>
        <v>Animateur principal de 1ère classe</v>
      </c>
      <c r="E196" s="9" t="s">
        <v>64</v>
      </c>
      <c r="F196" s="9">
        <v>547</v>
      </c>
    </row>
    <row r="197" spans="1:6" ht="15">
      <c r="A197" s="21" t="str">
        <f t="shared" si="5"/>
        <v>Animateur principal de 1ère classe 4e échelon</v>
      </c>
      <c r="B197" s="10" t="str">
        <f>Filières!$C$14</f>
        <v>Animation</v>
      </c>
      <c r="C197" s="10" t="str">
        <f>Grades!$C$7</f>
        <v>Animateur</v>
      </c>
      <c r="D197" s="10" t="str">
        <f>Grades!$C$10</f>
        <v>Animateur principal de 1ère classe</v>
      </c>
      <c r="E197" s="9" t="s">
        <v>66</v>
      </c>
      <c r="F197" s="9">
        <v>513</v>
      </c>
    </row>
    <row r="198" spans="1:6" ht="15">
      <c r="A198" s="21" t="str">
        <f t="shared" si="5"/>
        <v>Animateur principal de 1ère classe 3e échelon</v>
      </c>
      <c r="B198" s="10" t="str">
        <f>Filières!$C$14</f>
        <v>Animation</v>
      </c>
      <c r="C198" s="10" t="str">
        <f>Grades!$C$7</f>
        <v>Animateur</v>
      </c>
      <c r="D198" s="10" t="str">
        <f>Grades!$C$10</f>
        <v>Animateur principal de 1ère classe</v>
      </c>
      <c r="E198" s="9" t="s">
        <v>24</v>
      </c>
      <c r="F198" s="9">
        <v>484</v>
      </c>
    </row>
    <row r="199" spans="1:6" ht="15">
      <c r="A199" s="21" t="str">
        <f t="shared" si="5"/>
        <v>Animateur principal de 1ère classe 2e échelon</v>
      </c>
      <c r="B199" s="10" t="str">
        <f>Filières!$C$14</f>
        <v>Animation</v>
      </c>
      <c r="C199" s="10" t="str">
        <f>Grades!$C$7</f>
        <v>Animateur</v>
      </c>
      <c r="D199" s="10" t="str">
        <f>Grades!$C$10</f>
        <v>Animateur principal de 1ère classe</v>
      </c>
      <c r="E199" s="9" t="s">
        <v>67</v>
      </c>
      <c r="F199" s="9">
        <v>461</v>
      </c>
    </row>
    <row r="200" spans="1:6" ht="15">
      <c r="A200" s="21" t="str">
        <f t="shared" si="5"/>
        <v>Animateur principal de 1ère classe 1er échelon</v>
      </c>
      <c r="B200" s="10" t="str">
        <f>Filières!$C$14</f>
        <v>Animation</v>
      </c>
      <c r="C200" s="10" t="str">
        <f>Grades!$C$7</f>
        <v>Animateur</v>
      </c>
      <c r="D200" s="10" t="str">
        <f>Grades!$C$10</f>
        <v>Animateur principal de 1ère classe</v>
      </c>
      <c r="E200" s="9" t="s">
        <v>68</v>
      </c>
      <c r="F200" s="9">
        <v>446</v>
      </c>
    </row>
    <row r="201" spans="1:6" ht="15">
      <c r="A201" s="21" t="str">
        <f t="shared" si="5"/>
        <v>Assistant d'enseignement artistique 13e échelon</v>
      </c>
      <c r="B201" s="10" t="str">
        <f>Filières!$E$14</f>
        <v>Culturelle_enseignement_artistique</v>
      </c>
      <c r="C201" s="10" t="str">
        <f>Grades!$A$12</f>
        <v>Assistant_enseignement_artistique</v>
      </c>
      <c r="D201" s="10" t="str">
        <f>Grades!$A$13</f>
        <v>Assistant d'enseignement artistique</v>
      </c>
      <c r="E201" s="9" t="s">
        <v>49</v>
      </c>
      <c r="F201" s="9">
        <v>597</v>
      </c>
    </row>
    <row r="202" spans="1:6" ht="15">
      <c r="A202" s="21" t="str">
        <f t="shared" si="5"/>
        <v>Assistant d'enseignement artistique 12e échelon</v>
      </c>
      <c r="B202" s="10" t="str">
        <f>Filières!$E$14</f>
        <v>Culturelle_enseignement_artistique</v>
      </c>
      <c r="C202" s="10" t="str">
        <f>Grades!$A$12</f>
        <v>Assistant_enseignement_artistique</v>
      </c>
      <c r="D202" s="10" t="str">
        <f>Grades!$A$13</f>
        <v>Assistant d'enseignement artistique</v>
      </c>
      <c r="E202" s="9" t="s">
        <v>51</v>
      </c>
      <c r="F202" s="9">
        <v>563</v>
      </c>
    </row>
    <row r="203" spans="1:6" ht="15">
      <c r="A203" s="21" t="str">
        <f t="shared" si="5"/>
        <v>Assistant d'enseignement artistique 11e échelon</v>
      </c>
      <c r="B203" s="10" t="str">
        <f>Filières!$E$14</f>
        <v>Culturelle_enseignement_artistique</v>
      </c>
      <c r="C203" s="10" t="str">
        <f>Grades!$A$12</f>
        <v>Assistant_enseignement_artistique</v>
      </c>
      <c r="D203" s="10" t="str">
        <f>Grades!$A$13</f>
        <v>Assistant d'enseignement artistique</v>
      </c>
      <c r="E203" s="9" t="s">
        <v>53</v>
      </c>
      <c r="F203" s="9">
        <v>538</v>
      </c>
    </row>
    <row r="204" spans="1:6" ht="15">
      <c r="A204" s="21" t="str">
        <f t="shared" si="5"/>
        <v>Assistant d'enseignement artistique 10e échelon</v>
      </c>
      <c r="B204" s="10" t="str">
        <f>Filières!$E$14</f>
        <v>Culturelle_enseignement_artistique</v>
      </c>
      <c r="C204" s="10" t="str">
        <f>Grades!$A$12</f>
        <v>Assistant_enseignement_artistique</v>
      </c>
      <c r="D204" s="10" t="str">
        <f>Grades!$A$13</f>
        <v>Assistant d'enseignement artistique</v>
      </c>
      <c r="E204" s="9" t="s">
        <v>55</v>
      </c>
      <c r="F204" s="9">
        <v>513</v>
      </c>
    </row>
    <row r="205" spans="1:6" ht="15">
      <c r="A205" s="21" t="str">
        <f t="shared" si="5"/>
        <v>Assistant d'enseignement artistique 9e échelon</v>
      </c>
      <c r="B205" s="10" t="str">
        <f>Filières!$E$14</f>
        <v>Culturelle_enseignement_artistique</v>
      </c>
      <c r="C205" s="10" t="str">
        <f>Grades!$A$12</f>
        <v>Assistant_enseignement_artistique</v>
      </c>
      <c r="D205" s="10" t="str">
        <f>Grades!$A$13</f>
        <v>Assistant d'enseignement artistique</v>
      </c>
      <c r="E205" s="9" t="s">
        <v>57</v>
      </c>
      <c r="F205" s="9">
        <v>500</v>
      </c>
    </row>
    <row r="206" spans="1:6" ht="15">
      <c r="A206" s="21" t="str">
        <f t="shared" si="5"/>
        <v>Assistant d'enseignement artistique 8e échelon</v>
      </c>
      <c r="B206" s="10" t="str">
        <f>Filières!$E$14</f>
        <v>Culturelle_enseignement_artistique</v>
      </c>
      <c r="C206" s="10" t="str">
        <f>Grades!$A$12</f>
        <v>Assistant_enseignement_artistique</v>
      </c>
      <c r="D206" s="10" t="str">
        <f>Grades!$A$13</f>
        <v>Assistant d'enseignement artistique</v>
      </c>
      <c r="E206" s="9" t="s">
        <v>59</v>
      </c>
      <c r="F206" s="9">
        <v>478</v>
      </c>
    </row>
    <row r="207" spans="1:6" ht="15">
      <c r="A207" s="21" t="str">
        <f t="shared" si="5"/>
        <v>Assistant d'enseignement artistique 7e échelon</v>
      </c>
      <c r="B207" s="10" t="str">
        <f>Filières!$E$14</f>
        <v>Culturelle_enseignement_artistique</v>
      </c>
      <c r="C207" s="10" t="str">
        <f>Grades!$A$12</f>
        <v>Assistant_enseignement_artistique</v>
      </c>
      <c r="D207" s="10" t="str">
        <f>Grades!$A$13</f>
        <v>Assistant d'enseignement artistique</v>
      </c>
      <c r="E207" s="9" t="s">
        <v>61</v>
      </c>
      <c r="F207" s="9">
        <v>452</v>
      </c>
    </row>
    <row r="208" spans="1:6" ht="15">
      <c r="A208" s="21" t="str">
        <f t="shared" si="5"/>
        <v>Assistant d'enseignement artistique 6e échelon</v>
      </c>
      <c r="B208" s="10" t="str">
        <f>Filières!$E$14</f>
        <v>Culturelle_enseignement_artistique</v>
      </c>
      <c r="C208" s="10" t="str">
        <f>Grades!$A$12</f>
        <v>Assistant_enseignement_artistique</v>
      </c>
      <c r="D208" s="10" t="str">
        <f>Grades!$A$13</f>
        <v>Assistant d'enseignement artistique</v>
      </c>
      <c r="E208" s="9" t="s">
        <v>63</v>
      </c>
      <c r="F208" s="9">
        <v>431</v>
      </c>
    </row>
    <row r="209" spans="1:6" ht="15">
      <c r="A209" s="21" t="str">
        <f t="shared" si="5"/>
        <v>Assistant d'enseignement artistique 5e échelon</v>
      </c>
      <c r="B209" s="10" t="str">
        <f>Filières!$E$14</f>
        <v>Culturelle_enseignement_artistique</v>
      </c>
      <c r="C209" s="10" t="str">
        <f>Grades!$A$12</f>
        <v>Assistant_enseignement_artistique</v>
      </c>
      <c r="D209" s="10" t="str">
        <f>Grades!$A$13</f>
        <v>Assistant d'enseignement artistique</v>
      </c>
      <c r="E209" s="9" t="s">
        <v>64</v>
      </c>
      <c r="F209" s="9">
        <v>415</v>
      </c>
    </row>
    <row r="210" spans="1:6" ht="15">
      <c r="A210" s="21" t="str">
        <f t="shared" si="5"/>
        <v>Assistant d'enseignement artistique 4e échelon</v>
      </c>
      <c r="B210" s="10" t="str">
        <f>Filières!$E$14</f>
        <v>Culturelle_enseignement_artistique</v>
      </c>
      <c r="C210" s="10" t="str">
        <f>Grades!$A$12</f>
        <v>Assistant_enseignement_artistique</v>
      </c>
      <c r="D210" s="10" t="str">
        <f>Grades!$A$13</f>
        <v>Assistant d'enseignement artistique</v>
      </c>
      <c r="E210" s="9" t="s">
        <v>66</v>
      </c>
      <c r="F210" s="9">
        <v>401</v>
      </c>
    </row>
    <row r="211" spans="1:6" ht="15">
      <c r="A211" s="21" t="str">
        <f t="shared" si="5"/>
        <v>Assistant d'enseignement artistique 3e échelon</v>
      </c>
      <c r="B211" s="10" t="str">
        <f>Filières!$E$14</f>
        <v>Culturelle_enseignement_artistique</v>
      </c>
      <c r="C211" s="10" t="str">
        <f>Grades!$A$12</f>
        <v>Assistant_enseignement_artistique</v>
      </c>
      <c r="D211" s="10" t="str">
        <f>Grades!$A$13</f>
        <v>Assistant d'enseignement artistique</v>
      </c>
      <c r="E211" s="9" t="s">
        <v>24</v>
      </c>
      <c r="F211" s="9">
        <v>397</v>
      </c>
    </row>
    <row r="212" spans="1:6" ht="15">
      <c r="A212" s="21" t="str">
        <f t="shared" si="5"/>
        <v>Assistant d'enseignement artistique 2e échelon</v>
      </c>
      <c r="B212" s="10" t="str">
        <f>Filières!$E$14</f>
        <v>Culturelle_enseignement_artistique</v>
      </c>
      <c r="C212" s="10" t="str">
        <f>Grades!$A$12</f>
        <v>Assistant_enseignement_artistique</v>
      </c>
      <c r="D212" s="10" t="str">
        <f>Grades!$A$13</f>
        <v>Assistant d'enseignement artistique</v>
      </c>
      <c r="E212" s="9" t="s">
        <v>67</v>
      </c>
      <c r="F212" s="9">
        <v>395</v>
      </c>
    </row>
    <row r="213" spans="1:6" ht="15">
      <c r="A213" s="21" t="str">
        <f t="shared" si="5"/>
        <v>Assistant d'enseignement artistique 1er échelon</v>
      </c>
      <c r="B213" s="10" t="str">
        <f>Filières!$E$14</f>
        <v>Culturelle_enseignement_artistique</v>
      </c>
      <c r="C213" s="10" t="str">
        <f>Grades!$A$12</f>
        <v>Assistant_enseignement_artistique</v>
      </c>
      <c r="D213" s="10" t="str">
        <f>Grades!$A$13</f>
        <v>Assistant d'enseignement artistique</v>
      </c>
      <c r="E213" s="9" t="s">
        <v>68</v>
      </c>
      <c r="F213" s="9">
        <v>389</v>
      </c>
    </row>
    <row r="214" spans="1:6" ht="30">
      <c r="A214" s="21" t="str">
        <f t="shared" si="5"/>
        <v>Assistant d'enseignement artistique principal de 2ème classe 12e échelon</v>
      </c>
      <c r="B214" s="10" t="str">
        <f>Filières!$E$14</f>
        <v>Culturelle_enseignement_artistique</v>
      </c>
      <c r="C214" s="10" t="str">
        <f>Grades!$A$12</f>
        <v>Assistant_enseignement_artistique</v>
      </c>
      <c r="D214" s="10" t="str">
        <f>Grades!$A$14</f>
        <v>Assistant d'enseignement artistique principal de 2ème classe</v>
      </c>
      <c r="E214" s="9" t="s">
        <v>51</v>
      </c>
      <c r="F214" s="9">
        <v>638</v>
      </c>
    </row>
    <row r="215" spans="1:6" ht="30">
      <c r="A215" s="21" t="str">
        <f t="shared" si="5"/>
        <v>Assistant d'enseignement artistique principal de 2ème classe 11e échelon</v>
      </c>
      <c r="B215" s="10" t="str">
        <f>Filières!$E$14</f>
        <v>Culturelle_enseignement_artistique</v>
      </c>
      <c r="C215" s="10" t="str">
        <f>Grades!$A$12</f>
        <v>Assistant_enseignement_artistique</v>
      </c>
      <c r="D215" s="10" t="str">
        <f>Grades!$A$14</f>
        <v>Assistant d'enseignement artistique principal de 2ème classe</v>
      </c>
      <c r="E215" s="9" t="s">
        <v>53</v>
      </c>
      <c r="F215" s="9">
        <v>599</v>
      </c>
    </row>
    <row r="216" spans="1:6" ht="30">
      <c r="A216" s="21" t="str">
        <f t="shared" si="5"/>
        <v>Assistant d'enseignement artistique principal de 2ème classe 10e échelon</v>
      </c>
      <c r="B216" s="10" t="str">
        <f>Filières!$E$14</f>
        <v>Culturelle_enseignement_artistique</v>
      </c>
      <c r="C216" s="10" t="str">
        <f>Grades!$A$12</f>
        <v>Assistant_enseignement_artistique</v>
      </c>
      <c r="D216" s="10" t="str">
        <f>Grades!$A$14</f>
        <v>Assistant d'enseignement artistique principal de 2ème classe</v>
      </c>
      <c r="E216" s="9" t="s">
        <v>55</v>
      </c>
      <c r="F216" s="9">
        <v>567</v>
      </c>
    </row>
    <row r="217" spans="1:6" ht="30">
      <c r="A217" s="21" t="str">
        <f t="shared" si="5"/>
        <v>Assistant d'enseignement artistique principal de 2ème classe 9e échelon</v>
      </c>
      <c r="B217" s="10" t="str">
        <f>Filières!$E$14</f>
        <v>Culturelle_enseignement_artistique</v>
      </c>
      <c r="C217" s="10" t="str">
        <f>Grades!$A$12</f>
        <v>Assistant_enseignement_artistique</v>
      </c>
      <c r="D217" s="10" t="str">
        <f>Grades!$A$14</f>
        <v>Assistant d'enseignement artistique principal de 2ème classe</v>
      </c>
      <c r="E217" s="9" t="s">
        <v>57</v>
      </c>
      <c r="F217" s="9">
        <v>542</v>
      </c>
    </row>
    <row r="218" spans="1:6" ht="30">
      <c r="A218" s="21" t="str">
        <f t="shared" si="5"/>
        <v>Assistant d'enseignement artistique principal de 2ème classe 8e échelon</v>
      </c>
      <c r="B218" s="10" t="str">
        <f>Filières!$E$14</f>
        <v>Culturelle_enseignement_artistique</v>
      </c>
      <c r="C218" s="10" t="str">
        <f>Grades!$A$12</f>
        <v>Assistant_enseignement_artistique</v>
      </c>
      <c r="D218" s="10" t="str">
        <f>Grades!$A$14</f>
        <v>Assistant d'enseignement artistique principal de 2ème classe</v>
      </c>
      <c r="E218" s="9" t="s">
        <v>59</v>
      </c>
      <c r="F218" s="9">
        <v>528</v>
      </c>
    </row>
    <row r="219" spans="1:6" ht="30">
      <c r="A219" s="21" t="str">
        <f t="shared" si="5"/>
        <v>Assistant d'enseignement artistique principal de 2ème classe 7e échelon</v>
      </c>
      <c r="B219" s="10" t="str">
        <f>Filières!$E$14</f>
        <v>Culturelle_enseignement_artistique</v>
      </c>
      <c r="C219" s="10" t="str">
        <f>Grades!$A$12</f>
        <v>Assistant_enseignement_artistique</v>
      </c>
      <c r="D219" s="10" t="str">
        <f>Grades!$A$14</f>
        <v>Assistant d'enseignement artistique principal de 2ème classe</v>
      </c>
      <c r="E219" s="9" t="s">
        <v>61</v>
      </c>
      <c r="F219" s="9">
        <v>506</v>
      </c>
    </row>
    <row r="220" spans="1:6" ht="30">
      <c r="A220" s="21" t="str">
        <f t="shared" si="5"/>
        <v>Assistant d'enseignement artistique principal de 2ème classe 6e échelon</v>
      </c>
      <c r="B220" s="10" t="str">
        <f>Filières!$E$14</f>
        <v>Culturelle_enseignement_artistique</v>
      </c>
      <c r="C220" s="10" t="str">
        <f>Grades!$A$12</f>
        <v>Assistant_enseignement_artistique</v>
      </c>
      <c r="D220" s="10" t="str">
        <f>Grades!$A$14</f>
        <v>Assistant d'enseignement artistique principal de 2ème classe</v>
      </c>
      <c r="E220" s="9" t="s">
        <v>63</v>
      </c>
      <c r="F220" s="9">
        <v>480</v>
      </c>
    </row>
    <row r="221" spans="1:6" ht="30">
      <c r="A221" s="21" t="str">
        <f t="shared" si="5"/>
        <v>Assistant d'enseignement artistique principal de 2ème classe 5e échelon</v>
      </c>
      <c r="B221" s="10" t="str">
        <f>Filières!$E$14</f>
        <v>Culturelle_enseignement_artistique</v>
      </c>
      <c r="C221" s="10" t="str">
        <f>Grades!$A$12</f>
        <v>Assistant_enseignement_artistique</v>
      </c>
      <c r="D221" s="10" t="str">
        <f>Grades!$A$14</f>
        <v>Assistant d'enseignement artistique principal de 2ème classe</v>
      </c>
      <c r="E221" s="9" t="s">
        <v>64</v>
      </c>
      <c r="F221" s="9">
        <v>458</v>
      </c>
    </row>
    <row r="222" spans="1:6" ht="30">
      <c r="A222" s="21" t="str">
        <f t="shared" si="5"/>
        <v>Assistant d'enseignement artistique principal de 2ème classe 4e échelon</v>
      </c>
      <c r="B222" s="10" t="str">
        <f>Filières!$E$14</f>
        <v>Culturelle_enseignement_artistique</v>
      </c>
      <c r="C222" s="10" t="str">
        <f>Grades!$A$12</f>
        <v>Assistant_enseignement_artistique</v>
      </c>
      <c r="D222" s="10" t="str">
        <f>Grades!$A$14</f>
        <v>Assistant d'enseignement artistique principal de 2ème classe</v>
      </c>
      <c r="E222" s="9" t="s">
        <v>66</v>
      </c>
      <c r="F222" s="9">
        <v>444</v>
      </c>
    </row>
    <row r="223" spans="1:6" ht="30">
      <c r="A223" s="21" t="str">
        <f t="shared" si="5"/>
        <v>Assistant d'enseignement artistique principal de 2ème classe 3e échelon</v>
      </c>
      <c r="B223" s="10" t="str">
        <f>Filières!$E$14</f>
        <v>Culturelle_enseignement_artistique</v>
      </c>
      <c r="C223" s="10" t="str">
        <f>Grades!$A$12</f>
        <v>Assistant_enseignement_artistique</v>
      </c>
      <c r="D223" s="10" t="str">
        <f>Grades!$A$14</f>
        <v>Assistant d'enseignement artistique principal de 2ème classe</v>
      </c>
      <c r="E223" s="9" t="s">
        <v>24</v>
      </c>
      <c r="F223" s="9">
        <v>429</v>
      </c>
    </row>
    <row r="224" spans="1:6" ht="30">
      <c r="A224" s="21" t="str">
        <f t="shared" si="5"/>
        <v>Assistant d'enseignement artistique principal de 2ème classe 2e échelon</v>
      </c>
      <c r="B224" s="10" t="str">
        <f>Filières!$E$14</f>
        <v>Culturelle_enseignement_artistique</v>
      </c>
      <c r="C224" s="10" t="str">
        <f>Grades!$A$12</f>
        <v>Assistant_enseignement_artistique</v>
      </c>
      <c r="D224" s="10" t="str">
        <f>Grades!$A$14</f>
        <v>Assistant d'enseignement artistique principal de 2ème classe</v>
      </c>
      <c r="E224" s="9" t="s">
        <v>67</v>
      </c>
      <c r="F224" s="9">
        <v>415</v>
      </c>
    </row>
    <row r="225" spans="1:6" ht="30">
      <c r="A225" s="21" t="str">
        <f t="shared" si="5"/>
        <v>Assistant d'enseignement artistique principal de 2ème classe 1er échelon</v>
      </c>
      <c r="B225" s="10" t="str">
        <f>Filières!$E$14</f>
        <v>Culturelle_enseignement_artistique</v>
      </c>
      <c r="C225" s="10" t="str">
        <f>Grades!$A$12</f>
        <v>Assistant_enseignement_artistique</v>
      </c>
      <c r="D225" s="10" t="str">
        <f>Grades!$A$14</f>
        <v>Assistant d'enseignement artistique principal de 2ème classe</v>
      </c>
      <c r="E225" s="9" t="s">
        <v>68</v>
      </c>
      <c r="F225" s="9">
        <v>401</v>
      </c>
    </row>
    <row r="226" spans="1:6" ht="30">
      <c r="A226" s="21" t="str">
        <f t="shared" si="5"/>
        <v>Assistant d'enseignement artistique principal de 1ère classe 11e échelon</v>
      </c>
      <c r="B226" s="10" t="str">
        <f>Filières!$E$14</f>
        <v>Culturelle_enseignement_artistique</v>
      </c>
      <c r="C226" s="10" t="str">
        <f>Grades!$A$12</f>
        <v>Assistant_enseignement_artistique</v>
      </c>
      <c r="D226" s="10" t="str">
        <f>Grades!$A$15</f>
        <v>Assistant d'enseignement artistique principal de 1ère classe</v>
      </c>
      <c r="E226" s="9" t="s">
        <v>53</v>
      </c>
      <c r="F226" s="9">
        <v>707</v>
      </c>
    </row>
    <row r="227" spans="1:6" ht="30">
      <c r="A227" s="21" t="str">
        <f t="shared" si="5"/>
        <v>Assistant d'enseignement artistique principal de 1ère classe 10e échelon</v>
      </c>
      <c r="B227" s="10" t="str">
        <f>Filières!$E$14</f>
        <v>Culturelle_enseignement_artistique</v>
      </c>
      <c r="C227" s="10" t="str">
        <f>Grades!$A$12</f>
        <v>Assistant_enseignement_artistique</v>
      </c>
      <c r="D227" s="10" t="str">
        <f>Grades!$A$15</f>
        <v>Assistant d'enseignement artistique principal de 1ère classe</v>
      </c>
      <c r="E227" s="9" t="s">
        <v>55</v>
      </c>
      <c r="F227" s="9">
        <v>684</v>
      </c>
    </row>
    <row r="228" spans="1:6" ht="30">
      <c r="A228" s="21" t="str">
        <f t="shared" si="5"/>
        <v>Assistant d'enseignement artistique principal de 1ère classe 9e échelon</v>
      </c>
      <c r="B228" s="10" t="str">
        <f>Filières!$E$14</f>
        <v>Culturelle_enseignement_artistique</v>
      </c>
      <c r="C228" s="10" t="str">
        <f>Grades!$A$12</f>
        <v>Assistant_enseignement_artistique</v>
      </c>
      <c r="D228" s="10" t="str">
        <f>Grades!$A$15</f>
        <v>Assistant d'enseignement artistique principal de 1ère classe</v>
      </c>
      <c r="E228" s="9" t="s">
        <v>57</v>
      </c>
      <c r="F228" s="9">
        <v>660</v>
      </c>
    </row>
    <row r="229" spans="1:6" ht="30">
      <c r="A229" s="21" t="str">
        <f t="shared" si="5"/>
        <v>Assistant d'enseignement artistique principal de 1ère classe 8e échelon</v>
      </c>
      <c r="B229" s="10" t="str">
        <f>Filières!$E$14</f>
        <v>Culturelle_enseignement_artistique</v>
      </c>
      <c r="C229" s="10" t="str">
        <f>Grades!$A$12</f>
        <v>Assistant_enseignement_artistique</v>
      </c>
      <c r="D229" s="10" t="str">
        <f>Grades!$A$15</f>
        <v>Assistant d'enseignement artistique principal de 1ère classe</v>
      </c>
      <c r="E229" s="9" t="s">
        <v>59</v>
      </c>
      <c r="F229" s="9">
        <v>638</v>
      </c>
    </row>
    <row r="230" spans="1:6" ht="30">
      <c r="A230" s="21" t="str">
        <f t="shared" si="5"/>
        <v>Assistant d'enseignement artistique principal de 1ère classe 7e échelon</v>
      </c>
      <c r="B230" s="10" t="str">
        <f>Filières!$E$14</f>
        <v>Culturelle_enseignement_artistique</v>
      </c>
      <c r="C230" s="10" t="str">
        <f>Grades!$A$12</f>
        <v>Assistant_enseignement_artistique</v>
      </c>
      <c r="D230" s="10" t="str">
        <f>Grades!$A$15</f>
        <v>Assistant d'enseignement artistique principal de 1ère classe</v>
      </c>
      <c r="E230" s="9" t="s">
        <v>61</v>
      </c>
      <c r="F230" s="9">
        <v>604</v>
      </c>
    </row>
    <row r="231" spans="1:6" ht="30">
      <c r="A231" s="21" t="str">
        <f t="shared" si="5"/>
        <v>Assistant d'enseignement artistique principal de 1ère classe 6e échelon</v>
      </c>
      <c r="B231" s="10" t="str">
        <f>Filières!$E$14</f>
        <v>Culturelle_enseignement_artistique</v>
      </c>
      <c r="C231" s="10" t="str">
        <f>Grades!$A$12</f>
        <v>Assistant_enseignement_artistique</v>
      </c>
      <c r="D231" s="10" t="str">
        <f>Grades!$A$15</f>
        <v>Assistant d'enseignement artistique principal de 1ère classe</v>
      </c>
      <c r="E231" s="9" t="s">
        <v>63</v>
      </c>
      <c r="F231" s="9">
        <v>573</v>
      </c>
    </row>
    <row r="232" spans="1:6" ht="30">
      <c r="A232" s="21" t="str">
        <f t="shared" si="5"/>
        <v>Assistant d'enseignement artistique principal de 1ère classe 5e échelon</v>
      </c>
      <c r="B232" s="10" t="str">
        <f>Filières!$E$14</f>
        <v>Culturelle_enseignement_artistique</v>
      </c>
      <c r="C232" s="10" t="str">
        <f>Grades!$A$12</f>
        <v>Assistant_enseignement_artistique</v>
      </c>
      <c r="D232" s="10" t="str">
        <f>Grades!$A$15</f>
        <v>Assistant d'enseignement artistique principal de 1ère classe</v>
      </c>
      <c r="E232" s="9" t="s">
        <v>64</v>
      </c>
      <c r="F232" s="9">
        <v>547</v>
      </c>
    </row>
    <row r="233" spans="1:6" ht="30">
      <c r="A233" s="21" t="str">
        <f t="shared" si="5"/>
        <v>Assistant d'enseignement artistique principal de 1ère classe 4e échelon</v>
      </c>
      <c r="B233" s="10" t="str">
        <f>Filières!$E$14</f>
        <v>Culturelle_enseignement_artistique</v>
      </c>
      <c r="C233" s="10" t="str">
        <f>Grades!$A$12</f>
        <v>Assistant_enseignement_artistique</v>
      </c>
      <c r="D233" s="10" t="str">
        <f>Grades!$A$15</f>
        <v>Assistant d'enseignement artistique principal de 1ère classe</v>
      </c>
      <c r="E233" s="9" t="s">
        <v>66</v>
      </c>
      <c r="F233" s="9">
        <v>513</v>
      </c>
    </row>
    <row r="234" spans="1:6" ht="30">
      <c r="A234" s="21" t="str">
        <f t="shared" si="5"/>
        <v>Assistant d'enseignement artistique principal de 1ère classe 3e échelon</v>
      </c>
      <c r="B234" s="10" t="str">
        <f>Filières!$E$14</f>
        <v>Culturelle_enseignement_artistique</v>
      </c>
      <c r="C234" s="10" t="str">
        <f>Grades!$A$12</f>
        <v>Assistant_enseignement_artistique</v>
      </c>
      <c r="D234" s="10" t="str">
        <f>Grades!$A$15</f>
        <v>Assistant d'enseignement artistique principal de 1ère classe</v>
      </c>
      <c r="E234" s="9" t="s">
        <v>24</v>
      </c>
      <c r="F234" s="9">
        <v>484</v>
      </c>
    </row>
    <row r="235" spans="1:6" ht="30">
      <c r="A235" s="21" t="str">
        <f t="shared" si="5"/>
        <v>Assistant d'enseignement artistique principal de 1ère classe 2e échelon</v>
      </c>
      <c r="B235" s="10" t="str">
        <f>Filières!$E$14</f>
        <v>Culturelle_enseignement_artistique</v>
      </c>
      <c r="C235" s="10" t="str">
        <f>Grades!$A$12</f>
        <v>Assistant_enseignement_artistique</v>
      </c>
      <c r="D235" s="10" t="str">
        <f>Grades!$A$15</f>
        <v>Assistant d'enseignement artistique principal de 1ère classe</v>
      </c>
      <c r="E235" s="9" t="s">
        <v>67</v>
      </c>
      <c r="F235" s="9">
        <v>461</v>
      </c>
    </row>
    <row r="236" spans="1:6" ht="30">
      <c r="A236" s="21" t="str">
        <f t="shared" si="5"/>
        <v>Assistant d'enseignement artistique principal de 1ère classe 1er échelon</v>
      </c>
      <c r="B236" s="10" t="str">
        <f>Filières!$E$14</f>
        <v>Culturelle_enseignement_artistique</v>
      </c>
      <c r="C236" s="10" t="str">
        <f>Grades!$A$12</f>
        <v>Assistant_enseignement_artistique</v>
      </c>
      <c r="D236" s="10" t="str">
        <f>Grades!$A$15</f>
        <v>Assistant d'enseignement artistique principal de 1ère classe</v>
      </c>
      <c r="E236" s="9" t="s">
        <v>68</v>
      </c>
      <c r="F236" s="9">
        <v>446</v>
      </c>
    </row>
    <row r="237" spans="1:6" ht="30">
      <c r="A237" s="21" t="str">
        <f t="shared" si="5"/>
        <v>Professeur d'enseignement artistique de classe normale 9e échelon</v>
      </c>
      <c r="B237" s="10" t="str">
        <f>Filières!$E$14</f>
        <v>Culturelle_enseignement_artistique</v>
      </c>
      <c r="C237" s="10" t="str">
        <f>Grades!$C$12</f>
        <v>Professeur_enseignement_artistique</v>
      </c>
      <c r="D237" s="10" t="str">
        <f>Grades!$C$13</f>
        <v>Professeur d'enseignement artistique de classe normale</v>
      </c>
      <c r="E237" s="9" t="s">
        <v>57</v>
      </c>
      <c r="F237" s="9">
        <v>821</v>
      </c>
    </row>
    <row r="238" spans="1:6" ht="30">
      <c r="A238" s="21" t="str">
        <f t="shared" si="5"/>
        <v>Professeur d'enseignement artistique de classe normale 8e échelon</v>
      </c>
      <c r="B238" s="10" t="str">
        <f>Filières!$E$14</f>
        <v>Culturelle_enseignement_artistique</v>
      </c>
      <c r="C238" s="10" t="str">
        <f>Grades!$C$12</f>
        <v>Professeur_enseignement_artistique</v>
      </c>
      <c r="D238" s="10" t="str">
        <f>Grades!$C$13</f>
        <v>Professeur d'enseignement artistique de classe normale</v>
      </c>
      <c r="E238" s="9" t="s">
        <v>59</v>
      </c>
      <c r="F238" s="9">
        <v>763</v>
      </c>
    </row>
    <row r="239" spans="1:6" ht="30">
      <c r="A239" s="21" t="str">
        <f t="shared" si="5"/>
        <v>Professeur d'enseignement artistique de classe normale 7e échelon</v>
      </c>
      <c r="B239" s="10" t="str">
        <f>Filières!$E$14</f>
        <v>Culturelle_enseignement_artistique</v>
      </c>
      <c r="C239" s="10" t="str">
        <f>Grades!$C$12</f>
        <v>Professeur_enseignement_artistique</v>
      </c>
      <c r="D239" s="10" t="str">
        <f>Grades!$C$13</f>
        <v>Professeur d'enseignement artistique de classe normale</v>
      </c>
      <c r="E239" s="9" t="s">
        <v>61</v>
      </c>
      <c r="F239" s="23">
        <v>712</v>
      </c>
    </row>
    <row r="240" spans="1:6" ht="30">
      <c r="A240" s="21" t="str">
        <f t="shared" si="5"/>
        <v>Professeur d'enseignement artistique de classe normale 6e échelon</v>
      </c>
      <c r="B240" s="10" t="str">
        <f>Filières!$E$14</f>
        <v>Culturelle_enseignement_artistique</v>
      </c>
      <c r="C240" s="10" t="str">
        <f>Grades!$C$12</f>
        <v>Professeur_enseignement_artistique</v>
      </c>
      <c r="D240" s="10" t="str">
        <f>Grades!$C$13</f>
        <v>Professeur d'enseignement artistique de classe normale</v>
      </c>
      <c r="E240" s="9" t="s">
        <v>63</v>
      </c>
      <c r="F240" s="23">
        <v>668</v>
      </c>
    </row>
    <row r="241" spans="1:6" ht="30">
      <c r="A241" s="21" t="str">
        <f t="shared" si="5"/>
        <v>Professeur d'enseignement artistique de classe normale 5e échelon</v>
      </c>
      <c r="B241" s="10" t="str">
        <f>Filières!$E$14</f>
        <v>Culturelle_enseignement_artistique</v>
      </c>
      <c r="C241" s="10" t="str">
        <f>Grades!$C$12</f>
        <v>Professeur_enseignement_artistique</v>
      </c>
      <c r="D241" s="10" t="str">
        <f>Grades!$C$13</f>
        <v>Professeur d'enseignement artistique de classe normale</v>
      </c>
      <c r="E241" s="9" t="s">
        <v>64</v>
      </c>
      <c r="F241" s="23">
        <v>608</v>
      </c>
    </row>
    <row r="242" spans="1:6" ht="30">
      <c r="A242" s="21" t="str">
        <f t="shared" si="5"/>
        <v>Professeur d'enseignement artistique de classe normale 4e échelon</v>
      </c>
      <c r="B242" s="10" t="str">
        <f>Filières!$E$14</f>
        <v>Culturelle_enseignement_artistique</v>
      </c>
      <c r="C242" s="10" t="str">
        <f>Grades!$C$12</f>
        <v>Professeur_enseignement_artistique</v>
      </c>
      <c r="D242" s="10" t="str">
        <f>Grades!$C$13</f>
        <v>Professeur d'enseignement artistique de classe normale</v>
      </c>
      <c r="E242" s="9" t="s">
        <v>66</v>
      </c>
      <c r="F242" s="23">
        <v>558</v>
      </c>
    </row>
    <row r="243" spans="1:6" ht="30">
      <c r="A243" s="21" t="str">
        <f t="shared" si="5"/>
        <v>Professeur d'enseignement artistique de classe normale 3e échelon</v>
      </c>
      <c r="B243" s="10" t="str">
        <f>Filières!$E$14</f>
        <v>Culturelle_enseignement_artistique</v>
      </c>
      <c r="C243" s="10" t="str">
        <f>Grades!$C$12</f>
        <v>Professeur_enseignement_artistique</v>
      </c>
      <c r="D243" s="10" t="str">
        <f>Grades!$C$13</f>
        <v>Professeur d'enseignement artistique de classe normale</v>
      </c>
      <c r="E243" s="9" t="s">
        <v>24</v>
      </c>
      <c r="F243" s="23">
        <v>519</v>
      </c>
    </row>
    <row r="244" spans="1:6" ht="30">
      <c r="A244" s="21" t="str">
        <f t="shared" si="5"/>
        <v>Professeur d'enseignement artistique de classe normale 2e échelon</v>
      </c>
      <c r="B244" s="10" t="str">
        <f>Filières!$E$14</f>
        <v>Culturelle_enseignement_artistique</v>
      </c>
      <c r="C244" s="10" t="str">
        <f>Grades!$C$12</f>
        <v>Professeur_enseignement_artistique</v>
      </c>
      <c r="D244" s="10" t="str">
        <f>Grades!$C$13</f>
        <v>Professeur d'enseignement artistique de classe normale</v>
      </c>
      <c r="E244" s="9" t="s">
        <v>67</v>
      </c>
      <c r="F244" s="23">
        <v>488</v>
      </c>
    </row>
    <row r="245" spans="1:6" ht="30">
      <c r="A245" s="21" t="str">
        <f t="shared" si="5"/>
        <v>Professeur d'enseignement artistique de classe normale 1er échelon</v>
      </c>
      <c r="B245" s="10" t="str">
        <f>Filières!$E$14</f>
        <v>Culturelle_enseignement_artistique</v>
      </c>
      <c r="C245" s="10" t="str">
        <f>Grades!$C$12</f>
        <v>Professeur_enseignement_artistique</v>
      </c>
      <c r="D245" s="10" t="str">
        <f>Grades!$C$13</f>
        <v>Professeur d'enseignement artistique de classe normale</v>
      </c>
      <c r="E245" s="9" t="s">
        <v>68</v>
      </c>
      <c r="F245" s="23">
        <v>450</v>
      </c>
    </row>
    <row r="246" spans="1:6" ht="15">
      <c r="A246" s="21" t="str">
        <f t="shared" si="5"/>
        <v>Professeur d'enseignement artistique hors classe 8e échelon</v>
      </c>
      <c r="B246" s="10" t="str">
        <f>Filières!$E$14</f>
        <v>Culturelle_enseignement_artistique</v>
      </c>
      <c r="C246" s="10" t="str">
        <f>Grades!$C$12</f>
        <v>Professeur_enseignement_artistique</v>
      </c>
      <c r="D246" s="10" t="str">
        <f>Grades!$C$14</f>
        <v>Professeur d'enseignement artistique hors classe</v>
      </c>
      <c r="E246" s="9" t="s">
        <v>59</v>
      </c>
      <c r="F246" s="9">
        <v>1015</v>
      </c>
    </row>
    <row r="247" spans="1:6" ht="15">
      <c r="A247" s="21" t="str">
        <f t="shared" si="5"/>
        <v>Professeur d'enseignement artistique hors classe 7e échelon</v>
      </c>
      <c r="B247" s="10" t="str">
        <f>Filières!$E$14</f>
        <v>Culturelle_enseignement_artistique</v>
      </c>
      <c r="C247" s="10" t="str">
        <f>Grades!$C$12</f>
        <v>Professeur_enseignement_artistique</v>
      </c>
      <c r="D247" s="10" t="str">
        <f>Grades!$C$14</f>
        <v>Professeur d'enseignement artistique hors classe</v>
      </c>
      <c r="E247" s="9" t="s">
        <v>61</v>
      </c>
      <c r="F247" s="23">
        <v>995</v>
      </c>
    </row>
    <row r="248" spans="1:6" ht="15">
      <c r="A248" s="21" t="str">
        <f t="shared" si="5"/>
        <v>Professeur d'enseignement artistique hors classe 6e échelon</v>
      </c>
      <c r="B248" s="10" t="str">
        <f>Filières!$E$14</f>
        <v>Culturelle_enseignement_artistique</v>
      </c>
      <c r="C248" s="10" t="str">
        <f>Grades!$C$12</f>
        <v>Professeur_enseignement_artistique</v>
      </c>
      <c r="D248" s="10" t="str">
        <f>Grades!$C$14</f>
        <v>Professeur d'enseignement artistique hors classe</v>
      </c>
      <c r="E248" s="9" t="s">
        <v>63</v>
      </c>
      <c r="F248" s="23">
        <v>939</v>
      </c>
    </row>
    <row r="249" spans="1:6" ht="15">
      <c r="A249" s="21" t="str">
        <f t="shared" si="5"/>
        <v>Professeur d'enseignement artistique hors classe 5e échelon</v>
      </c>
      <c r="B249" s="10" t="str">
        <f>Filières!$E$14</f>
        <v>Culturelle_enseignement_artistique</v>
      </c>
      <c r="C249" s="10" t="str">
        <f>Grades!$C$12</f>
        <v>Professeur_enseignement_artistique</v>
      </c>
      <c r="D249" s="10" t="str">
        <f>Grades!$C$14</f>
        <v>Professeur d'enseignement artistique hors classe</v>
      </c>
      <c r="E249" s="9" t="s">
        <v>64</v>
      </c>
      <c r="F249" s="23">
        <v>876</v>
      </c>
    </row>
    <row r="250" spans="1:6" ht="15">
      <c r="A250" s="21" t="str">
        <f t="shared" si="5"/>
        <v>Professeur d'enseignement artistique hors classe 4e échelon</v>
      </c>
      <c r="B250" s="10" t="str">
        <f>Filières!$E$14</f>
        <v>Culturelle_enseignement_artistique</v>
      </c>
      <c r="C250" s="10" t="str">
        <f>Grades!$C$12</f>
        <v>Professeur_enseignement_artistique</v>
      </c>
      <c r="D250" s="10" t="str">
        <f>Grades!$C$14</f>
        <v>Professeur d'enseignement artistique hors classe</v>
      </c>
      <c r="E250" s="9" t="s">
        <v>66</v>
      </c>
      <c r="F250" s="23">
        <v>815</v>
      </c>
    </row>
    <row r="251" spans="1:6" ht="15">
      <c r="A251" s="21" t="str">
        <f t="shared" si="5"/>
        <v>Professeur d'enseignement artistique hors classe 3e échelon</v>
      </c>
      <c r="B251" s="10" t="str">
        <f>Filières!$E$14</f>
        <v>Culturelle_enseignement_artistique</v>
      </c>
      <c r="C251" s="10" t="str">
        <f>Grades!$C$12</f>
        <v>Professeur_enseignement_artistique</v>
      </c>
      <c r="D251" s="10" t="str">
        <f>Grades!$C$14</f>
        <v>Professeur d'enseignement artistique hors classe</v>
      </c>
      <c r="E251" s="9" t="s">
        <v>24</v>
      </c>
      <c r="F251" s="23">
        <v>757</v>
      </c>
    </row>
    <row r="252" spans="1:6" ht="15">
      <c r="A252" s="21" t="str">
        <f t="shared" si="5"/>
        <v>Professeur d'enseignement artistique hors classe 2e échelon</v>
      </c>
      <c r="B252" s="10" t="str">
        <f>Filières!$E$14</f>
        <v>Culturelle_enseignement_artistique</v>
      </c>
      <c r="C252" s="10" t="str">
        <f>Grades!$C$12</f>
        <v>Professeur_enseignement_artistique</v>
      </c>
      <c r="D252" s="10" t="str">
        <f>Grades!$C$14</f>
        <v>Professeur d'enseignement artistique hors classe</v>
      </c>
      <c r="E252" s="9" t="s">
        <v>67</v>
      </c>
      <c r="F252" s="23">
        <v>712</v>
      </c>
    </row>
    <row r="253" spans="1:6" ht="30">
      <c r="A253" s="21" t="str">
        <f t="shared" si="5"/>
        <v>Professeur d'enseignement artistique hors classe 1er échelon</v>
      </c>
      <c r="B253" s="10" t="str">
        <f>Filières!$E$14</f>
        <v>Culturelle_enseignement_artistique</v>
      </c>
      <c r="C253" s="10" t="str">
        <f>Grades!$C$12</f>
        <v>Professeur_enseignement_artistique</v>
      </c>
      <c r="D253" s="10" t="str">
        <f>Grades!$C$14</f>
        <v>Professeur d'enseignement artistique hors classe</v>
      </c>
      <c r="E253" s="9" t="s">
        <v>68</v>
      </c>
      <c r="F253" s="23">
        <v>620</v>
      </c>
    </row>
    <row r="254" spans="1:6" ht="30">
      <c r="A254" s="21" t="str">
        <f t="shared" si="5"/>
        <v>Directeur d'établissement d'enseignement artistique de 2ème catégorie 10e échelon</v>
      </c>
      <c r="B254" s="10" t="str">
        <f>Filières!$E$14</f>
        <v>Culturelle_enseignement_artistique</v>
      </c>
      <c r="C254" s="10" t="str">
        <f>Grades!$E$12</f>
        <v>Directeur_établissement_enseignement_artistique</v>
      </c>
      <c r="D254" s="10" t="str">
        <f>Grades!$E$13</f>
        <v>Directeur d'établissement d'enseignement artistique de 2ème catégorie</v>
      </c>
      <c r="E254" s="9" t="s">
        <v>55</v>
      </c>
      <c r="F254" s="9">
        <v>1020</v>
      </c>
    </row>
    <row r="255" spans="1:6" ht="30">
      <c r="A255" s="21" t="str">
        <f t="shared" si="5"/>
        <v>Directeur d'établissement d'enseignement artistique de 2ème catégorie 9e échelon</v>
      </c>
      <c r="B255" s="10" t="str">
        <f>Filières!$E$14</f>
        <v>Culturelle_enseignement_artistique</v>
      </c>
      <c r="C255" s="10" t="str">
        <f>Grades!$E$12</f>
        <v>Directeur_établissement_enseignement_artistique</v>
      </c>
      <c r="D255" s="10" t="str">
        <f>Grades!$E$13</f>
        <v>Directeur d'établissement d'enseignement artistique de 2ème catégorie</v>
      </c>
      <c r="E255" s="9" t="s">
        <v>57</v>
      </c>
      <c r="F255" s="9">
        <v>950</v>
      </c>
    </row>
    <row r="256" spans="1:6" ht="30">
      <c r="A256" s="21" t="str">
        <f t="shared" si="5"/>
        <v>Directeur d'établissement d'enseignement artistique de 2ème catégorie 8e échelon</v>
      </c>
      <c r="B256" s="10" t="str">
        <f>Filières!$E$14</f>
        <v>Culturelle_enseignement_artistique</v>
      </c>
      <c r="C256" s="10" t="str">
        <f>Grades!$E$12</f>
        <v>Directeur_établissement_enseignement_artistique</v>
      </c>
      <c r="D256" s="10" t="str">
        <f>Grades!$E$13</f>
        <v>Directeur d'établissement d'enseignement artistique de 2ème catégorie</v>
      </c>
      <c r="E256" s="9" t="s">
        <v>59</v>
      </c>
      <c r="F256" s="9">
        <v>899</v>
      </c>
    </row>
    <row r="257" spans="1:6" ht="30">
      <c r="A257" s="21" t="str">
        <f t="shared" si="5"/>
        <v>Directeur d'établissement d'enseignement artistique de 2ème catégorie 7e échelon</v>
      </c>
      <c r="B257" s="10" t="str">
        <f>Filières!$E$14</f>
        <v>Culturelle_enseignement_artistique</v>
      </c>
      <c r="C257" s="10" t="str">
        <f>Grades!$E$12</f>
        <v>Directeur_établissement_enseignement_artistique</v>
      </c>
      <c r="D257" s="10" t="str">
        <f>Grades!$E$13</f>
        <v>Directeur d'établissement d'enseignement artistique de 2ème catégorie</v>
      </c>
      <c r="E257" s="9" t="s">
        <v>61</v>
      </c>
      <c r="F257" s="23">
        <v>858</v>
      </c>
    </row>
    <row r="258" spans="1:6" ht="30">
      <c r="A258" s="21" t="str">
        <f aca="true" t="shared" si="6" ref="A258:A320">D258&amp;" "&amp;E258</f>
        <v>Directeur d'établissement d'enseignement artistique de 2ème catégorie 6e échelon</v>
      </c>
      <c r="B258" s="10" t="str">
        <f>Filières!$E$14</f>
        <v>Culturelle_enseignement_artistique</v>
      </c>
      <c r="C258" s="10" t="str">
        <f>Grades!$E$12</f>
        <v>Directeur_établissement_enseignement_artistique</v>
      </c>
      <c r="D258" s="10" t="str">
        <f>Grades!$E$13</f>
        <v>Directeur d'établissement d'enseignement artistique de 2ème catégorie</v>
      </c>
      <c r="E258" s="9" t="s">
        <v>63</v>
      </c>
      <c r="F258" s="23">
        <v>815</v>
      </c>
    </row>
    <row r="259" spans="1:6" ht="30">
      <c r="A259" s="21" t="str">
        <f t="shared" si="6"/>
        <v>Directeur d'établissement d'enseignement artistique de 2ème catégorie 5e échelon</v>
      </c>
      <c r="B259" s="10" t="str">
        <f>Filières!$E$14</f>
        <v>Culturelle_enseignement_artistique</v>
      </c>
      <c r="C259" s="10" t="str">
        <f>Grades!$E$12</f>
        <v>Directeur_établissement_enseignement_artistique</v>
      </c>
      <c r="D259" s="10" t="str">
        <f>Grades!$E$13</f>
        <v>Directeur d'établissement d'enseignement artistique de 2ème catégorie</v>
      </c>
      <c r="E259" s="9" t="s">
        <v>64</v>
      </c>
      <c r="F259" s="23">
        <v>767</v>
      </c>
    </row>
    <row r="260" spans="1:6" ht="30">
      <c r="A260" s="21" t="str">
        <f t="shared" si="6"/>
        <v>Directeur d'établissement d'enseignement artistique de 2ème catégorie 4e échelon</v>
      </c>
      <c r="B260" s="10" t="str">
        <f>Filières!$E$14</f>
        <v>Culturelle_enseignement_artistique</v>
      </c>
      <c r="C260" s="10" t="str">
        <f>Grades!$E$12</f>
        <v>Directeur_établissement_enseignement_artistique</v>
      </c>
      <c r="D260" s="10" t="str">
        <f>Grades!$E$13</f>
        <v>Directeur d'établissement d'enseignement artistique de 2ème catégorie</v>
      </c>
      <c r="E260" s="9" t="s">
        <v>66</v>
      </c>
      <c r="F260" s="23">
        <v>726</v>
      </c>
    </row>
    <row r="261" spans="1:6" ht="30">
      <c r="A261" s="21" t="str">
        <f t="shared" si="6"/>
        <v>Directeur d'établissement d'enseignement artistique de 2ème catégorie 3e échelon</v>
      </c>
      <c r="B261" s="10" t="str">
        <f>Filières!$E$14</f>
        <v>Culturelle_enseignement_artistique</v>
      </c>
      <c r="C261" s="10" t="str">
        <f>Grades!$E$12</f>
        <v>Directeur_établissement_enseignement_artistique</v>
      </c>
      <c r="D261" s="10" t="str">
        <f>Grades!$E$13</f>
        <v>Directeur d'établissement d'enseignement artistique de 2ème catégorie</v>
      </c>
      <c r="E261" s="9" t="s">
        <v>24</v>
      </c>
      <c r="F261" s="23">
        <v>668</v>
      </c>
    </row>
    <row r="262" spans="1:6" ht="30">
      <c r="A262" s="21" t="str">
        <f t="shared" si="6"/>
        <v>Directeur d'établissement d'enseignement artistique de 2ème catégorie 2e échelon</v>
      </c>
      <c r="B262" s="10" t="str">
        <f>Filières!$E$14</f>
        <v>Culturelle_enseignement_artistique</v>
      </c>
      <c r="C262" s="10" t="str">
        <f>Grades!$E$12</f>
        <v>Directeur_établissement_enseignement_artistique</v>
      </c>
      <c r="D262" s="10" t="str">
        <f>Grades!$E$13</f>
        <v>Directeur d'établissement d'enseignement artistique de 2ème catégorie</v>
      </c>
      <c r="E262" s="9" t="s">
        <v>67</v>
      </c>
      <c r="F262" s="23">
        <v>620</v>
      </c>
    </row>
    <row r="263" spans="1:6" ht="30">
      <c r="A263" s="21" t="str">
        <f t="shared" si="6"/>
        <v>Directeur d'établissement d'enseignement artistique de 2ème catégorie 1er échelon</v>
      </c>
      <c r="B263" s="10" t="str">
        <f>Filières!$E$14</f>
        <v>Culturelle_enseignement_artistique</v>
      </c>
      <c r="C263" s="10" t="str">
        <f>Grades!$E$12</f>
        <v>Directeur_établissement_enseignement_artistique</v>
      </c>
      <c r="D263" s="10" t="str">
        <f>Grades!$E$13</f>
        <v>Directeur d'établissement d'enseignement artistique de 2ème catégorie</v>
      </c>
      <c r="E263" s="9" t="s">
        <v>68</v>
      </c>
      <c r="F263" s="23">
        <v>588</v>
      </c>
    </row>
    <row r="264" spans="1:6" ht="30">
      <c r="A264" s="21" t="str">
        <f t="shared" si="6"/>
        <v>Directeur d'établissement d'enseignement artistique de 1ère catégorie 9e échelon</v>
      </c>
      <c r="B264" s="10" t="str">
        <f>Filières!$E$14</f>
        <v>Culturelle_enseignement_artistique</v>
      </c>
      <c r="C264" s="10" t="str">
        <f>Grades!$E$12</f>
        <v>Directeur_établissement_enseignement_artistique</v>
      </c>
      <c r="D264" s="10" t="str">
        <f>Grades!$E$14</f>
        <v>Directeur d'établissement d'enseignement artistique de 1ère catégorie</v>
      </c>
      <c r="E264" s="9" t="s">
        <v>57</v>
      </c>
      <c r="F264" s="9">
        <v>1027</v>
      </c>
    </row>
    <row r="265" spans="1:6" ht="30">
      <c r="A265" s="21" t="str">
        <f t="shared" si="6"/>
        <v>Directeur d'établissement d'enseignement artistique de 1ère catégorie 8e échelon</v>
      </c>
      <c r="B265" s="10" t="str">
        <f>Filières!$E$14</f>
        <v>Culturelle_enseignement_artistique</v>
      </c>
      <c r="C265" s="10" t="str">
        <f>Grades!$E$12</f>
        <v>Directeur_établissement_enseignement_artistique</v>
      </c>
      <c r="D265" s="10" t="str">
        <f>Grades!$E$14</f>
        <v>Directeur d'établissement d'enseignement artistique de 1ère catégorie</v>
      </c>
      <c r="E265" s="9" t="s">
        <v>59</v>
      </c>
      <c r="F265" s="9">
        <v>979</v>
      </c>
    </row>
    <row r="266" spans="1:6" ht="30">
      <c r="A266" s="21" t="str">
        <f t="shared" si="6"/>
        <v>Directeur d'établissement d'enseignement artistique de 1ère catégorie 7e échelon</v>
      </c>
      <c r="B266" s="10" t="str">
        <f>Filières!$E$14</f>
        <v>Culturelle_enseignement_artistique</v>
      </c>
      <c r="C266" s="10" t="str">
        <f>Grades!$E$12</f>
        <v>Directeur_établissement_enseignement_artistique</v>
      </c>
      <c r="D266" s="10" t="str">
        <f>Grades!$E$14</f>
        <v>Directeur d'établissement d'enseignement artistique de 1ère catégorie</v>
      </c>
      <c r="E266" s="9" t="s">
        <v>61</v>
      </c>
      <c r="F266" s="23">
        <v>929</v>
      </c>
    </row>
    <row r="267" spans="1:6" ht="30">
      <c r="A267" s="21" t="str">
        <f t="shared" si="6"/>
        <v>Directeur d'établissement d'enseignement artistique de 1ère catégorie 6e échelon</v>
      </c>
      <c r="B267" s="10" t="str">
        <f>Filières!$E$14</f>
        <v>Culturelle_enseignement_artistique</v>
      </c>
      <c r="C267" s="10" t="str">
        <f>Grades!$E$12</f>
        <v>Directeur_établissement_enseignement_artistique</v>
      </c>
      <c r="D267" s="10" t="str">
        <f>Grades!$E$14</f>
        <v>Directeur d'établissement d'enseignement artistique de 1ère catégorie</v>
      </c>
      <c r="E267" s="9" t="s">
        <v>63</v>
      </c>
      <c r="F267" s="23">
        <v>862</v>
      </c>
    </row>
    <row r="268" spans="1:6" ht="30">
      <c r="A268" s="21" t="str">
        <f t="shared" si="6"/>
        <v>Directeur d'établissement d'enseignement artistique de 1ère catégorie 5e échelon</v>
      </c>
      <c r="B268" s="10" t="str">
        <f>Filières!$E$14</f>
        <v>Culturelle_enseignement_artistique</v>
      </c>
      <c r="C268" s="10" t="str">
        <f>Grades!$E$12</f>
        <v>Directeur_établissement_enseignement_artistique</v>
      </c>
      <c r="D268" s="10" t="str">
        <f>Grades!$E$14</f>
        <v>Directeur d'établissement d'enseignement artistique de 1ère catégorie</v>
      </c>
      <c r="E268" s="9" t="s">
        <v>64</v>
      </c>
      <c r="F268" s="23">
        <v>797</v>
      </c>
    </row>
    <row r="269" spans="1:6" ht="30">
      <c r="A269" s="21" t="str">
        <f t="shared" si="6"/>
        <v>Directeur d'établissement d'enseignement artistique de 1ère catégorie 4e échelon</v>
      </c>
      <c r="B269" s="10" t="str">
        <f>Filières!$E$14</f>
        <v>Culturelle_enseignement_artistique</v>
      </c>
      <c r="C269" s="10" t="str">
        <f>Grades!$E$12</f>
        <v>Directeur_établissement_enseignement_artistique</v>
      </c>
      <c r="D269" s="10" t="str">
        <f>Grades!$E$14</f>
        <v>Directeur d'établissement d'enseignement artistique de 1ère catégorie</v>
      </c>
      <c r="E269" s="9" t="s">
        <v>66</v>
      </c>
      <c r="F269" s="23">
        <v>742</v>
      </c>
    </row>
    <row r="270" spans="1:6" ht="30">
      <c r="A270" s="21" t="str">
        <f t="shared" si="6"/>
        <v>Directeur d'établissement d'enseignement artistique de 1ère catégorie 3e échelon</v>
      </c>
      <c r="B270" s="10" t="str">
        <f>Filières!$E$14</f>
        <v>Culturelle_enseignement_artistique</v>
      </c>
      <c r="C270" s="10" t="str">
        <f>Grades!$E$12</f>
        <v>Directeur_établissement_enseignement_artistique</v>
      </c>
      <c r="D270" s="10" t="str">
        <f>Grades!$E$14</f>
        <v>Directeur d'établissement d'enseignement artistique de 1ère catégorie</v>
      </c>
      <c r="E270" s="9" t="s">
        <v>24</v>
      </c>
      <c r="F270" s="23">
        <v>690</v>
      </c>
    </row>
    <row r="271" spans="1:6" ht="30">
      <c r="A271" s="21" t="str">
        <f t="shared" si="6"/>
        <v>Directeur d'établissement d'enseignement artistique de 1ère catégorie 2e échelon</v>
      </c>
      <c r="B271" s="10" t="str">
        <f>Filières!$E$14</f>
        <v>Culturelle_enseignement_artistique</v>
      </c>
      <c r="C271" s="10" t="str">
        <f>Grades!$E$12</f>
        <v>Directeur_établissement_enseignement_artistique</v>
      </c>
      <c r="D271" s="10" t="str">
        <f>Grades!$E$14</f>
        <v>Directeur d'établissement d'enseignement artistique de 1ère catégorie</v>
      </c>
      <c r="E271" s="9" t="s">
        <v>67</v>
      </c>
      <c r="F271" s="23">
        <v>641</v>
      </c>
    </row>
    <row r="272" spans="1:6" ht="30">
      <c r="A272" s="21" t="str">
        <f t="shared" si="6"/>
        <v>Directeur d'établissement d'enseignement artistique de 1ère catégorie 1er échelon</v>
      </c>
      <c r="B272" s="10" t="str">
        <f>Filières!$E$14</f>
        <v>Culturelle_enseignement_artistique</v>
      </c>
      <c r="C272" s="10" t="str">
        <f>Grades!$E$12</f>
        <v>Directeur_établissement_enseignement_artistique</v>
      </c>
      <c r="D272" s="10" t="str">
        <f>Grades!$E$14</f>
        <v>Directeur d'établissement d'enseignement artistique de 1ère catégorie</v>
      </c>
      <c r="E272" s="9" t="s">
        <v>68</v>
      </c>
      <c r="F272" s="23">
        <v>601</v>
      </c>
    </row>
    <row r="273" spans="1:6" ht="15">
      <c r="A273" s="21" t="str">
        <f t="shared" si="6"/>
        <v>Assistant de conservation 13e échelon</v>
      </c>
      <c r="B273" s="10" t="str">
        <f>Filières!$G$14</f>
        <v>Culturelle_patrimoine_bibliothèque</v>
      </c>
      <c r="C273" s="10" t="str">
        <f>Grades!$A$17</f>
        <v>Assistant_conservation</v>
      </c>
      <c r="D273" s="10" t="str">
        <f>Grades!$A$18</f>
        <v>Assistant de conservation</v>
      </c>
      <c r="E273" s="9" t="s">
        <v>49</v>
      </c>
      <c r="F273" s="9">
        <v>597</v>
      </c>
    </row>
    <row r="274" spans="1:6" ht="15">
      <c r="A274" s="21" t="str">
        <f t="shared" si="6"/>
        <v>Assistant de conservation 12e échelon</v>
      </c>
      <c r="B274" s="10" t="str">
        <f>Filières!$G$14</f>
        <v>Culturelle_patrimoine_bibliothèque</v>
      </c>
      <c r="C274" s="10" t="str">
        <f>Grades!$A$17</f>
        <v>Assistant_conservation</v>
      </c>
      <c r="D274" s="10" t="str">
        <f>Grades!$A$18</f>
        <v>Assistant de conservation</v>
      </c>
      <c r="E274" s="9" t="s">
        <v>51</v>
      </c>
      <c r="F274" s="9">
        <v>563</v>
      </c>
    </row>
    <row r="275" spans="1:6" ht="15">
      <c r="A275" s="21" t="str">
        <f t="shared" si="6"/>
        <v>Assistant de conservation 11e échelon</v>
      </c>
      <c r="B275" s="10" t="str">
        <f>Filières!$G$14</f>
        <v>Culturelle_patrimoine_bibliothèque</v>
      </c>
      <c r="C275" s="10" t="str">
        <f>Grades!$A$17</f>
        <v>Assistant_conservation</v>
      </c>
      <c r="D275" s="10" t="str">
        <f>Grades!$A$18</f>
        <v>Assistant de conservation</v>
      </c>
      <c r="E275" s="9" t="s">
        <v>53</v>
      </c>
      <c r="F275" s="9">
        <v>538</v>
      </c>
    </row>
    <row r="276" spans="1:6" ht="15">
      <c r="A276" s="21" t="str">
        <f t="shared" si="6"/>
        <v>Assistant de conservation 10e échelon</v>
      </c>
      <c r="B276" s="10" t="str">
        <f>Filières!$G$14</f>
        <v>Culturelle_patrimoine_bibliothèque</v>
      </c>
      <c r="C276" s="10" t="str">
        <f>Grades!$A$17</f>
        <v>Assistant_conservation</v>
      </c>
      <c r="D276" s="10" t="str">
        <f>Grades!$A$18</f>
        <v>Assistant de conservation</v>
      </c>
      <c r="E276" s="9" t="s">
        <v>55</v>
      </c>
      <c r="F276" s="9">
        <v>513</v>
      </c>
    </row>
    <row r="277" spans="1:6" ht="15">
      <c r="A277" s="21" t="str">
        <f t="shared" si="6"/>
        <v>Assistant de conservation 9e échelon</v>
      </c>
      <c r="B277" s="10" t="str">
        <f>Filières!$G$14</f>
        <v>Culturelle_patrimoine_bibliothèque</v>
      </c>
      <c r="C277" s="10" t="str">
        <f>Grades!$A$17</f>
        <v>Assistant_conservation</v>
      </c>
      <c r="D277" s="10" t="str">
        <f>Grades!$A$18</f>
        <v>Assistant de conservation</v>
      </c>
      <c r="E277" s="9" t="s">
        <v>57</v>
      </c>
      <c r="F277" s="9">
        <v>500</v>
      </c>
    </row>
    <row r="278" spans="1:6" ht="15">
      <c r="A278" s="21" t="str">
        <f t="shared" si="6"/>
        <v>Assistant de conservation 8e échelon</v>
      </c>
      <c r="B278" s="10" t="str">
        <f>Filières!$G$14</f>
        <v>Culturelle_patrimoine_bibliothèque</v>
      </c>
      <c r="C278" s="10" t="str">
        <f>Grades!$A$17</f>
        <v>Assistant_conservation</v>
      </c>
      <c r="D278" s="10" t="str">
        <f>Grades!$A$18</f>
        <v>Assistant de conservation</v>
      </c>
      <c r="E278" s="9" t="s">
        <v>59</v>
      </c>
      <c r="F278" s="9">
        <v>478</v>
      </c>
    </row>
    <row r="279" spans="1:6" ht="15">
      <c r="A279" s="21" t="str">
        <f t="shared" si="6"/>
        <v>Assistant de conservation 7e échelon</v>
      </c>
      <c r="B279" s="10" t="str">
        <f>Filières!$G$14</f>
        <v>Culturelle_patrimoine_bibliothèque</v>
      </c>
      <c r="C279" s="10" t="str">
        <f>Grades!$A$17</f>
        <v>Assistant_conservation</v>
      </c>
      <c r="D279" s="10" t="str">
        <f>Grades!$A$18</f>
        <v>Assistant de conservation</v>
      </c>
      <c r="E279" s="9" t="s">
        <v>61</v>
      </c>
      <c r="F279" s="9">
        <v>452</v>
      </c>
    </row>
    <row r="280" spans="1:6" ht="15">
      <c r="A280" s="21" t="str">
        <f t="shared" si="6"/>
        <v>Assistant de conservation 6e échelon</v>
      </c>
      <c r="B280" s="10" t="str">
        <f>Filières!$G$14</f>
        <v>Culturelle_patrimoine_bibliothèque</v>
      </c>
      <c r="C280" s="10" t="str">
        <f>Grades!$A$17</f>
        <v>Assistant_conservation</v>
      </c>
      <c r="D280" s="10" t="str">
        <f>Grades!$A$18</f>
        <v>Assistant de conservation</v>
      </c>
      <c r="E280" s="9" t="s">
        <v>63</v>
      </c>
      <c r="F280" s="9">
        <v>431</v>
      </c>
    </row>
    <row r="281" spans="1:6" ht="15">
      <c r="A281" s="21" t="str">
        <f t="shared" si="6"/>
        <v>Assistant de conservation 5e échelon</v>
      </c>
      <c r="B281" s="10" t="str">
        <f>Filières!$G$14</f>
        <v>Culturelle_patrimoine_bibliothèque</v>
      </c>
      <c r="C281" s="10" t="str">
        <f>Grades!$A$17</f>
        <v>Assistant_conservation</v>
      </c>
      <c r="D281" s="10" t="str">
        <f>Grades!$A$18</f>
        <v>Assistant de conservation</v>
      </c>
      <c r="E281" s="9" t="s">
        <v>64</v>
      </c>
      <c r="F281" s="9">
        <v>415</v>
      </c>
    </row>
    <row r="282" spans="1:6" ht="15">
      <c r="A282" s="21" t="str">
        <f t="shared" si="6"/>
        <v>Assistant de conservation 4e échelon</v>
      </c>
      <c r="B282" s="10" t="str">
        <f>Filières!$G$14</f>
        <v>Culturelle_patrimoine_bibliothèque</v>
      </c>
      <c r="C282" s="10" t="str">
        <f>Grades!$A$17</f>
        <v>Assistant_conservation</v>
      </c>
      <c r="D282" s="10" t="str">
        <f>Grades!$A$18</f>
        <v>Assistant de conservation</v>
      </c>
      <c r="E282" s="9" t="s">
        <v>66</v>
      </c>
      <c r="F282" s="9">
        <v>401</v>
      </c>
    </row>
    <row r="283" spans="1:6" ht="15">
      <c r="A283" s="21" t="str">
        <f t="shared" si="6"/>
        <v>Assistant de conservation 3e échelon</v>
      </c>
      <c r="B283" s="10" t="str">
        <f>Filières!$G$14</f>
        <v>Culturelle_patrimoine_bibliothèque</v>
      </c>
      <c r="C283" s="10" t="str">
        <f>Grades!$A$17</f>
        <v>Assistant_conservation</v>
      </c>
      <c r="D283" s="10" t="str">
        <f>Grades!$A$18</f>
        <v>Assistant de conservation</v>
      </c>
      <c r="E283" s="9" t="s">
        <v>24</v>
      </c>
      <c r="F283" s="9">
        <v>397</v>
      </c>
    </row>
    <row r="284" spans="1:6" ht="15">
      <c r="A284" s="21" t="str">
        <f t="shared" si="6"/>
        <v>Assistant de conservation 2e échelon</v>
      </c>
      <c r="B284" s="10" t="str">
        <f>Filières!$G$14</f>
        <v>Culturelle_patrimoine_bibliothèque</v>
      </c>
      <c r="C284" s="10" t="str">
        <f>Grades!$A$17</f>
        <v>Assistant_conservation</v>
      </c>
      <c r="D284" s="10" t="str">
        <f>Grades!$A$18</f>
        <v>Assistant de conservation</v>
      </c>
      <c r="E284" s="9" t="s">
        <v>67</v>
      </c>
      <c r="F284" s="9">
        <v>395</v>
      </c>
    </row>
    <row r="285" spans="1:6" ht="15">
      <c r="A285" s="21" t="str">
        <f t="shared" si="6"/>
        <v>Assistant de conservation 1er échelon</v>
      </c>
      <c r="B285" s="10" t="str">
        <f>Filières!$G$14</f>
        <v>Culturelle_patrimoine_bibliothèque</v>
      </c>
      <c r="C285" s="10" t="str">
        <f>Grades!$A$17</f>
        <v>Assistant_conservation</v>
      </c>
      <c r="D285" s="10" t="str">
        <f>Grades!$A$18</f>
        <v>Assistant de conservation</v>
      </c>
      <c r="E285" s="9" t="s">
        <v>68</v>
      </c>
      <c r="F285" s="9">
        <v>389</v>
      </c>
    </row>
    <row r="286" spans="1:6" ht="30">
      <c r="A286" s="21" t="str">
        <f t="shared" si="6"/>
        <v>Assistant de conservation principal de 2ème classe 12e échelon</v>
      </c>
      <c r="B286" s="10" t="str">
        <f>Filières!$G$14</f>
        <v>Culturelle_patrimoine_bibliothèque</v>
      </c>
      <c r="C286" s="10" t="str">
        <f>Grades!$A$17</f>
        <v>Assistant_conservation</v>
      </c>
      <c r="D286" s="10" t="str">
        <f>Grades!$A$19</f>
        <v>Assistant de conservation principal de 2ème classe</v>
      </c>
      <c r="E286" s="9" t="s">
        <v>51</v>
      </c>
      <c r="F286" s="9">
        <v>638</v>
      </c>
    </row>
    <row r="287" spans="1:6" ht="30">
      <c r="A287" s="21" t="str">
        <f t="shared" si="6"/>
        <v>Assistant de conservation principal de 2ème classe 11e échelon</v>
      </c>
      <c r="B287" s="10" t="str">
        <f>Filières!$G$14</f>
        <v>Culturelle_patrimoine_bibliothèque</v>
      </c>
      <c r="C287" s="10" t="str">
        <f>Grades!$A$17</f>
        <v>Assistant_conservation</v>
      </c>
      <c r="D287" s="10" t="str">
        <f>Grades!$A$19</f>
        <v>Assistant de conservation principal de 2ème classe</v>
      </c>
      <c r="E287" s="9" t="s">
        <v>53</v>
      </c>
      <c r="F287" s="9">
        <v>599</v>
      </c>
    </row>
    <row r="288" spans="1:6" ht="30">
      <c r="A288" s="21" t="str">
        <f t="shared" si="6"/>
        <v>Assistant de conservation principal de 2ème classe 10e échelon</v>
      </c>
      <c r="B288" s="10" t="str">
        <f>Filières!$G$14</f>
        <v>Culturelle_patrimoine_bibliothèque</v>
      </c>
      <c r="C288" s="10" t="str">
        <f>Grades!$A$17</f>
        <v>Assistant_conservation</v>
      </c>
      <c r="D288" s="10" t="str">
        <f>Grades!$A$19</f>
        <v>Assistant de conservation principal de 2ème classe</v>
      </c>
      <c r="E288" s="9" t="s">
        <v>55</v>
      </c>
      <c r="F288" s="9">
        <v>567</v>
      </c>
    </row>
    <row r="289" spans="1:6" ht="30">
      <c r="A289" s="21" t="str">
        <f t="shared" si="6"/>
        <v>Assistant de conservation principal de 2ème classe 9e échelon</v>
      </c>
      <c r="B289" s="10" t="str">
        <f>Filières!$G$14</f>
        <v>Culturelle_patrimoine_bibliothèque</v>
      </c>
      <c r="C289" s="10" t="str">
        <f>Grades!$A$17</f>
        <v>Assistant_conservation</v>
      </c>
      <c r="D289" s="10" t="str">
        <f>Grades!$A$19</f>
        <v>Assistant de conservation principal de 2ème classe</v>
      </c>
      <c r="E289" s="9" t="s">
        <v>57</v>
      </c>
      <c r="F289" s="9">
        <v>542</v>
      </c>
    </row>
    <row r="290" spans="1:6" ht="30">
      <c r="A290" s="21" t="str">
        <f t="shared" si="6"/>
        <v>Assistant de conservation principal de 2ème classe 8e échelon</v>
      </c>
      <c r="B290" s="10" t="str">
        <f>Filières!$G$14</f>
        <v>Culturelle_patrimoine_bibliothèque</v>
      </c>
      <c r="C290" s="10" t="str">
        <f>Grades!$A$17</f>
        <v>Assistant_conservation</v>
      </c>
      <c r="D290" s="10" t="str">
        <f>Grades!$A$19</f>
        <v>Assistant de conservation principal de 2ème classe</v>
      </c>
      <c r="E290" s="9" t="s">
        <v>59</v>
      </c>
      <c r="F290" s="9">
        <v>528</v>
      </c>
    </row>
    <row r="291" spans="1:6" ht="30">
      <c r="A291" s="21" t="str">
        <f t="shared" si="6"/>
        <v>Assistant de conservation principal de 2ème classe 7e échelon</v>
      </c>
      <c r="B291" s="10" t="str">
        <f>Filières!$G$14</f>
        <v>Culturelle_patrimoine_bibliothèque</v>
      </c>
      <c r="C291" s="10" t="str">
        <f>Grades!$A$17</f>
        <v>Assistant_conservation</v>
      </c>
      <c r="D291" s="10" t="str">
        <f>Grades!$A$19</f>
        <v>Assistant de conservation principal de 2ème classe</v>
      </c>
      <c r="E291" s="9" t="s">
        <v>61</v>
      </c>
      <c r="F291" s="9">
        <v>506</v>
      </c>
    </row>
    <row r="292" spans="1:6" ht="30">
      <c r="A292" s="21" t="str">
        <f t="shared" si="6"/>
        <v>Assistant de conservation principal de 2ème classe 6e échelon</v>
      </c>
      <c r="B292" s="10" t="str">
        <f>Filières!$G$14</f>
        <v>Culturelle_patrimoine_bibliothèque</v>
      </c>
      <c r="C292" s="10" t="str">
        <f>Grades!$A$17</f>
        <v>Assistant_conservation</v>
      </c>
      <c r="D292" s="10" t="str">
        <f>Grades!$A$19</f>
        <v>Assistant de conservation principal de 2ème classe</v>
      </c>
      <c r="E292" s="9" t="s">
        <v>63</v>
      </c>
      <c r="F292" s="9">
        <v>480</v>
      </c>
    </row>
    <row r="293" spans="1:6" ht="30">
      <c r="A293" s="21" t="str">
        <f t="shared" si="6"/>
        <v>Assistant de conservation principal de 2ème classe 5e échelon</v>
      </c>
      <c r="B293" s="10" t="str">
        <f>Filières!$G$14</f>
        <v>Culturelle_patrimoine_bibliothèque</v>
      </c>
      <c r="C293" s="10" t="str">
        <f>Grades!$A$17</f>
        <v>Assistant_conservation</v>
      </c>
      <c r="D293" s="10" t="str">
        <f>Grades!$A$19</f>
        <v>Assistant de conservation principal de 2ème classe</v>
      </c>
      <c r="E293" s="9" t="s">
        <v>64</v>
      </c>
      <c r="F293" s="9">
        <v>458</v>
      </c>
    </row>
    <row r="294" spans="1:6" ht="30">
      <c r="A294" s="21" t="str">
        <f t="shared" si="6"/>
        <v>Assistant de conservation principal de 2ème classe 4e échelon</v>
      </c>
      <c r="B294" s="10" t="str">
        <f>Filières!$G$14</f>
        <v>Culturelle_patrimoine_bibliothèque</v>
      </c>
      <c r="C294" s="10" t="str">
        <f>Grades!$A$17</f>
        <v>Assistant_conservation</v>
      </c>
      <c r="D294" s="10" t="str">
        <f>Grades!$A$19</f>
        <v>Assistant de conservation principal de 2ème classe</v>
      </c>
      <c r="E294" s="9" t="s">
        <v>66</v>
      </c>
      <c r="F294" s="9">
        <v>444</v>
      </c>
    </row>
    <row r="295" spans="1:6" ht="30">
      <c r="A295" s="21" t="str">
        <f t="shared" si="6"/>
        <v>Assistant de conservation principal de 2ème classe 3e échelon</v>
      </c>
      <c r="B295" s="10" t="str">
        <f>Filières!$G$14</f>
        <v>Culturelle_patrimoine_bibliothèque</v>
      </c>
      <c r="C295" s="10" t="str">
        <f>Grades!$A$17</f>
        <v>Assistant_conservation</v>
      </c>
      <c r="D295" s="10" t="str">
        <f>Grades!$A$19</f>
        <v>Assistant de conservation principal de 2ème classe</v>
      </c>
      <c r="E295" s="9" t="s">
        <v>24</v>
      </c>
      <c r="F295" s="9">
        <v>429</v>
      </c>
    </row>
    <row r="296" spans="1:6" ht="30">
      <c r="A296" s="21" t="str">
        <f t="shared" si="6"/>
        <v>Assistant de conservation principal de 2ème classe 2e échelon</v>
      </c>
      <c r="B296" s="10" t="str">
        <f>Filières!$G$14</f>
        <v>Culturelle_patrimoine_bibliothèque</v>
      </c>
      <c r="C296" s="10" t="str">
        <f>Grades!$A$17</f>
        <v>Assistant_conservation</v>
      </c>
      <c r="D296" s="10" t="str">
        <f>Grades!$A$19</f>
        <v>Assistant de conservation principal de 2ème classe</v>
      </c>
      <c r="E296" s="9" t="s">
        <v>67</v>
      </c>
      <c r="F296" s="9">
        <v>415</v>
      </c>
    </row>
    <row r="297" spans="1:6" ht="30">
      <c r="A297" s="21" t="str">
        <f t="shared" si="6"/>
        <v>Assistant de conservation principal de 2ème classe 1er échelon</v>
      </c>
      <c r="B297" s="10" t="str">
        <f>Filières!$G$14</f>
        <v>Culturelle_patrimoine_bibliothèque</v>
      </c>
      <c r="C297" s="10" t="str">
        <f>Grades!$A$17</f>
        <v>Assistant_conservation</v>
      </c>
      <c r="D297" s="10" t="str">
        <f>Grades!$A$19</f>
        <v>Assistant de conservation principal de 2ème classe</v>
      </c>
      <c r="E297" s="9" t="s">
        <v>68</v>
      </c>
      <c r="F297" s="9">
        <v>401</v>
      </c>
    </row>
    <row r="298" spans="1:6" ht="30">
      <c r="A298" s="21" t="str">
        <f t="shared" si="6"/>
        <v>Assistant de conservation principal de 1ère classe 11e échelon</v>
      </c>
      <c r="B298" s="10" t="str">
        <f>Filières!$G$14</f>
        <v>Culturelle_patrimoine_bibliothèque</v>
      </c>
      <c r="C298" s="10" t="str">
        <f>Grades!$A$17</f>
        <v>Assistant_conservation</v>
      </c>
      <c r="D298" s="10" t="str">
        <f>Grades!$A$20</f>
        <v>Assistant de conservation principal de 1ère classe</v>
      </c>
      <c r="E298" s="9" t="s">
        <v>53</v>
      </c>
      <c r="F298" s="9">
        <v>707</v>
      </c>
    </row>
    <row r="299" spans="1:6" ht="30">
      <c r="A299" s="21" t="str">
        <f t="shared" si="6"/>
        <v>Assistant de conservation principal de 1ère classe 10e échelon</v>
      </c>
      <c r="B299" s="10" t="str">
        <f>Filières!$G$14</f>
        <v>Culturelle_patrimoine_bibliothèque</v>
      </c>
      <c r="C299" s="10" t="str">
        <f>Grades!$A$17</f>
        <v>Assistant_conservation</v>
      </c>
      <c r="D299" s="10" t="str">
        <f>Grades!$A$20</f>
        <v>Assistant de conservation principal de 1ère classe</v>
      </c>
      <c r="E299" s="9" t="s">
        <v>55</v>
      </c>
      <c r="F299" s="9">
        <v>684</v>
      </c>
    </row>
    <row r="300" spans="1:6" ht="30">
      <c r="A300" s="21" t="str">
        <f t="shared" si="6"/>
        <v>Assistant de conservation principal de 1ère classe 9e échelon</v>
      </c>
      <c r="B300" s="10" t="str">
        <f>Filières!$G$14</f>
        <v>Culturelle_patrimoine_bibliothèque</v>
      </c>
      <c r="C300" s="10" t="str">
        <f>Grades!$A$17</f>
        <v>Assistant_conservation</v>
      </c>
      <c r="D300" s="10" t="str">
        <f>Grades!$A$20</f>
        <v>Assistant de conservation principal de 1ère classe</v>
      </c>
      <c r="E300" s="9" t="s">
        <v>57</v>
      </c>
      <c r="F300" s="9">
        <v>660</v>
      </c>
    </row>
    <row r="301" spans="1:6" ht="30">
      <c r="A301" s="21" t="str">
        <f t="shared" si="6"/>
        <v>Assistant de conservation principal de 1ère classe 8e échelon</v>
      </c>
      <c r="B301" s="10" t="str">
        <f>Filières!$G$14</f>
        <v>Culturelle_patrimoine_bibliothèque</v>
      </c>
      <c r="C301" s="10" t="str">
        <f>Grades!$A$17</f>
        <v>Assistant_conservation</v>
      </c>
      <c r="D301" s="10" t="str">
        <f>Grades!$A$20</f>
        <v>Assistant de conservation principal de 1ère classe</v>
      </c>
      <c r="E301" s="9" t="s">
        <v>59</v>
      </c>
      <c r="F301" s="9">
        <v>638</v>
      </c>
    </row>
    <row r="302" spans="1:6" ht="30">
      <c r="A302" s="21" t="str">
        <f t="shared" si="6"/>
        <v>Assistant de conservation principal de 1ère classe 7e échelon</v>
      </c>
      <c r="B302" s="10" t="str">
        <f>Filières!$G$14</f>
        <v>Culturelle_patrimoine_bibliothèque</v>
      </c>
      <c r="C302" s="10" t="str">
        <f>Grades!$A$17</f>
        <v>Assistant_conservation</v>
      </c>
      <c r="D302" s="10" t="str">
        <f>Grades!$A$20</f>
        <v>Assistant de conservation principal de 1ère classe</v>
      </c>
      <c r="E302" s="9" t="s">
        <v>61</v>
      </c>
      <c r="F302" s="9">
        <v>604</v>
      </c>
    </row>
    <row r="303" spans="1:6" ht="30">
      <c r="A303" s="21" t="str">
        <f t="shared" si="6"/>
        <v>Assistant de conservation principal de 1ère classe 6e échelon</v>
      </c>
      <c r="B303" s="10" t="str">
        <f>Filières!$G$14</f>
        <v>Culturelle_patrimoine_bibliothèque</v>
      </c>
      <c r="C303" s="10" t="str">
        <f>Grades!$A$17</f>
        <v>Assistant_conservation</v>
      </c>
      <c r="D303" s="10" t="str">
        <f>Grades!$A$20</f>
        <v>Assistant de conservation principal de 1ère classe</v>
      </c>
      <c r="E303" s="9" t="s">
        <v>63</v>
      </c>
      <c r="F303" s="9">
        <v>573</v>
      </c>
    </row>
    <row r="304" spans="1:6" ht="30">
      <c r="A304" s="21" t="str">
        <f t="shared" si="6"/>
        <v>Assistant de conservation principal de 1ère classe 5e échelon</v>
      </c>
      <c r="B304" s="10" t="str">
        <f>Filières!$G$14</f>
        <v>Culturelle_patrimoine_bibliothèque</v>
      </c>
      <c r="C304" s="10" t="str">
        <f>Grades!$A$17</f>
        <v>Assistant_conservation</v>
      </c>
      <c r="D304" s="10" t="str">
        <f>Grades!$A$20</f>
        <v>Assistant de conservation principal de 1ère classe</v>
      </c>
      <c r="E304" s="9" t="s">
        <v>64</v>
      </c>
      <c r="F304" s="9">
        <v>547</v>
      </c>
    </row>
    <row r="305" spans="1:6" ht="30">
      <c r="A305" s="21" t="str">
        <f t="shared" si="6"/>
        <v>Assistant de conservation principal de 1ère classe 4e échelon</v>
      </c>
      <c r="B305" s="10" t="str">
        <f>Filières!$G$14</f>
        <v>Culturelle_patrimoine_bibliothèque</v>
      </c>
      <c r="C305" s="10" t="str">
        <f>Grades!$A$17</f>
        <v>Assistant_conservation</v>
      </c>
      <c r="D305" s="10" t="str">
        <f>Grades!$A$20</f>
        <v>Assistant de conservation principal de 1ère classe</v>
      </c>
      <c r="E305" s="9" t="s">
        <v>66</v>
      </c>
      <c r="F305" s="9">
        <v>513</v>
      </c>
    </row>
    <row r="306" spans="1:6" ht="30">
      <c r="A306" s="21" t="str">
        <f t="shared" si="6"/>
        <v>Assistant de conservation principal de 1ère classe 3e échelon</v>
      </c>
      <c r="B306" s="10" t="str">
        <f>Filières!$G$14</f>
        <v>Culturelle_patrimoine_bibliothèque</v>
      </c>
      <c r="C306" s="10" t="str">
        <f>Grades!$A$17</f>
        <v>Assistant_conservation</v>
      </c>
      <c r="D306" s="10" t="str">
        <f>Grades!$A$20</f>
        <v>Assistant de conservation principal de 1ère classe</v>
      </c>
      <c r="E306" s="9" t="s">
        <v>24</v>
      </c>
      <c r="F306" s="9">
        <v>484</v>
      </c>
    </row>
    <row r="307" spans="1:6" ht="30">
      <c r="A307" s="21" t="str">
        <f t="shared" si="6"/>
        <v>Assistant de conservation principal de 1ère classe 2e échelon</v>
      </c>
      <c r="B307" s="10" t="str">
        <f>Filières!$G$14</f>
        <v>Culturelle_patrimoine_bibliothèque</v>
      </c>
      <c r="C307" s="10" t="str">
        <f>Grades!$A$17</f>
        <v>Assistant_conservation</v>
      </c>
      <c r="D307" s="10" t="str">
        <f>Grades!$A$20</f>
        <v>Assistant de conservation principal de 1ère classe</v>
      </c>
      <c r="E307" s="9" t="s">
        <v>67</v>
      </c>
      <c r="F307" s="9">
        <v>461</v>
      </c>
    </row>
    <row r="308" spans="1:6" ht="30">
      <c r="A308" s="21" t="str">
        <f t="shared" si="6"/>
        <v>Assistant de conservation principal de 1ère classe 1er échelon</v>
      </c>
      <c r="B308" s="10" t="str">
        <f>Filières!$G$14</f>
        <v>Culturelle_patrimoine_bibliothèque</v>
      </c>
      <c r="C308" s="10" t="str">
        <f>Grades!$A$17</f>
        <v>Assistant_conservation</v>
      </c>
      <c r="D308" s="10" t="str">
        <f>Grades!$A$20</f>
        <v>Assistant de conservation principal de 1ère classe</v>
      </c>
      <c r="E308" s="9" t="s">
        <v>68</v>
      </c>
      <c r="F308" s="9">
        <v>446</v>
      </c>
    </row>
    <row r="309" spans="1:6" ht="15">
      <c r="A309" s="21" t="str">
        <f t="shared" si="6"/>
        <v>Conservateur du patrimoine 7e échelon</v>
      </c>
      <c r="B309" s="10" t="str">
        <f>Filières!$G$14</f>
        <v>Culturelle_patrimoine_bibliothèque</v>
      </c>
      <c r="C309" s="10" t="str">
        <f>Grades!$C$17</f>
        <v>Conservateur_patrimoine</v>
      </c>
      <c r="D309" s="10" t="str">
        <f>Grades!$C$18</f>
        <v>Conservateur du patrimoine</v>
      </c>
      <c r="E309" s="9" t="s">
        <v>61</v>
      </c>
      <c r="F309" s="23">
        <v>862</v>
      </c>
    </row>
    <row r="310" spans="1:6" ht="15">
      <c r="A310" s="21" t="str">
        <f t="shared" si="6"/>
        <v>Conservateur du patrimoine 6e échelon</v>
      </c>
      <c r="B310" s="10" t="str">
        <f>Filières!$G$14</f>
        <v>Culturelle_patrimoine_bibliothèque</v>
      </c>
      <c r="C310" s="10" t="str">
        <f>Grades!$C$17</f>
        <v>Conservateur_patrimoine</v>
      </c>
      <c r="D310" s="10" t="str">
        <f>Grades!$C$18</f>
        <v>Conservateur du patrimoine</v>
      </c>
      <c r="E310" s="9" t="s">
        <v>63</v>
      </c>
      <c r="F310" s="23">
        <v>787</v>
      </c>
    </row>
    <row r="311" spans="1:6" ht="15">
      <c r="A311" s="21" t="str">
        <f t="shared" si="6"/>
        <v>Conservateur du patrimoine 5e échelon</v>
      </c>
      <c r="B311" s="10" t="str">
        <f>Filières!$G$14</f>
        <v>Culturelle_patrimoine_bibliothèque</v>
      </c>
      <c r="C311" s="10" t="str">
        <f>Grades!$C$17</f>
        <v>Conservateur_patrimoine</v>
      </c>
      <c r="D311" s="10" t="str">
        <f>Grades!$C$18</f>
        <v>Conservateur du patrimoine</v>
      </c>
      <c r="E311" s="9" t="s">
        <v>64</v>
      </c>
      <c r="F311" s="23">
        <v>713</v>
      </c>
    </row>
    <row r="312" spans="1:6" ht="15">
      <c r="A312" s="21" t="str">
        <f t="shared" si="6"/>
        <v>Conservateur du patrimoine 4e échelon</v>
      </c>
      <c r="B312" s="10" t="str">
        <f>Filières!$G$14</f>
        <v>Culturelle_patrimoine_bibliothèque</v>
      </c>
      <c r="C312" s="10" t="str">
        <f>Grades!$C$17</f>
        <v>Conservateur_patrimoine</v>
      </c>
      <c r="D312" s="10" t="str">
        <f>Grades!$C$18</f>
        <v>Conservateur du patrimoine</v>
      </c>
      <c r="E312" s="9" t="s">
        <v>66</v>
      </c>
      <c r="F312" s="23">
        <v>659</v>
      </c>
    </row>
    <row r="313" spans="1:6" ht="15">
      <c r="A313" s="21" t="str">
        <f t="shared" si="6"/>
        <v>Conservateur du patrimoine 3e échelon</v>
      </c>
      <c r="B313" s="10" t="str">
        <f>Filières!$G$14</f>
        <v>Culturelle_patrimoine_bibliothèque</v>
      </c>
      <c r="C313" s="10" t="str">
        <f>Grades!$C$17</f>
        <v>Conservateur_patrimoine</v>
      </c>
      <c r="D313" s="10" t="str">
        <f>Grades!$C$18</f>
        <v>Conservateur du patrimoine</v>
      </c>
      <c r="E313" s="9" t="s">
        <v>24</v>
      </c>
      <c r="F313" s="23">
        <v>605</v>
      </c>
    </row>
    <row r="314" spans="1:6" ht="15">
      <c r="A314" s="21" t="str">
        <f t="shared" si="6"/>
        <v>Conservateur du patrimoine 2e échelon</v>
      </c>
      <c r="B314" s="10" t="str">
        <f>Filières!$G$14</f>
        <v>Culturelle_patrimoine_bibliothèque</v>
      </c>
      <c r="C314" s="10" t="str">
        <f>Grades!$C$17</f>
        <v>Conservateur_patrimoine</v>
      </c>
      <c r="D314" s="10" t="str">
        <f>Grades!$C$18</f>
        <v>Conservateur du patrimoine</v>
      </c>
      <c r="E314" s="9" t="s">
        <v>67</v>
      </c>
      <c r="F314" s="23">
        <v>551</v>
      </c>
    </row>
    <row r="315" spans="1:6" ht="15">
      <c r="A315" s="21" t="str">
        <f t="shared" si="6"/>
        <v>Conservateur du patrimoine 1er échelon</v>
      </c>
      <c r="B315" s="10" t="str">
        <f>Filières!$G$14</f>
        <v>Culturelle_patrimoine_bibliothèque</v>
      </c>
      <c r="C315" s="10" t="str">
        <f>Grades!$C$17</f>
        <v>Conservateur_patrimoine</v>
      </c>
      <c r="D315" s="10" t="str">
        <f>Grades!$C$18</f>
        <v>Conservateur du patrimoine</v>
      </c>
      <c r="E315" s="9" t="s">
        <v>68</v>
      </c>
      <c r="F315" s="23">
        <v>510</v>
      </c>
    </row>
    <row r="316" spans="1:6" ht="15">
      <c r="A316" s="21" t="str">
        <f t="shared" si="6"/>
        <v>Conservateur du patrimoine Echelon de stage</v>
      </c>
      <c r="B316" s="10" t="str">
        <f>Filières!$G$14</f>
        <v>Culturelle_patrimoine_bibliothèque</v>
      </c>
      <c r="C316" s="10" t="str">
        <f>Grades!$C$17</f>
        <v>Conservateur_patrimoine</v>
      </c>
      <c r="D316" s="10" t="str">
        <f>Grades!$C$18</f>
        <v>Conservateur du patrimoine</v>
      </c>
      <c r="E316" s="9" t="s">
        <v>72</v>
      </c>
      <c r="F316" s="23">
        <v>470</v>
      </c>
    </row>
    <row r="317" spans="1:6" ht="15">
      <c r="A317" s="21" t="str">
        <f t="shared" si="6"/>
        <v>Conservateur du patrimoine 2e échelon (élève)</v>
      </c>
      <c r="B317" s="10" t="str">
        <f>Filières!$G$14</f>
        <v>Culturelle_patrimoine_bibliothèque</v>
      </c>
      <c r="C317" s="10" t="str">
        <f>Grades!$C$17</f>
        <v>Conservateur_patrimoine</v>
      </c>
      <c r="D317" s="10" t="str">
        <f>Grades!$C$18</f>
        <v>Conservateur du patrimoine</v>
      </c>
      <c r="E317" s="9" t="s">
        <v>69</v>
      </c>
      <c r="F317" s="23">
        <v>459</v>
      </c>
    </row>
    <row r="318" spans="1:6" ht="15">
      <c r="A318" s="21" t="str">
        <f t="shared" si="6"/>
        <v>Conservateur du patrimoine 1er échelon (élève)</v>
      </c>
      <c r="B318" s="10" t="str">
        <f>Filières!$G$14</f>
        <v>Culturelle_patrimoine_bibliothèque</v>
      </c>
      <c r="C318" s="10" t="str">
        <f>Grades!$C$17</f>
        <v>Conservateur_patrimoine</v>
      </c>
      <c r="D318" s="10" t="str">
        <f>Grades!$C$18</f>
        <v>Conservateur du patrimoine</v>
      </c>
      <c r="E318" s="9" t="s">
        <v>70</v>
      </c>
      <c r="F318" s="23">
        <v>416</v>
      </c>
    </row>
    <row r="319" spans="1:6" ht="15">
      <c r="A319" s="21" t="str">
        <f t="shared" si="6"/>
        <v>Conservateur en chef du patrimoine 6e échelon</v>
      </c>
      <c r="B319" s="10" t="str">
        <f>Filières!$G$14</f>
        <v>Culturelle_patrimoine_bibliothèque</v>
      </c>
      <c r="C319" s="10" t="str">
        <f>Grades!$C$17</f>
        <v>Conservateur_patrimoine</v>
      </c>
      <c r="D319" s="10" t="str">
        <f>Grades!$C$19</f>
        <v>Conservateur en chef du patrimoine</v>
      </c>
      <c r="E319" s="9" t="s">
        <v>63</v>
      </c>
      <c r="F319" s="23" t="s">
        <v>332</v>
      </c>
    </row>
    <row r="320" spans="1:6" ht="15">
      <c r="A320" s="21" t="str">
        <f t="shared" si="6"/>
        <v>Conservateur en chef du patrimoine 5e échelon</v>
      </c>
      <c r="B320" s="10" t="str">
        <f>Filières!$G$14</f>
        <v>Culturelle_patrimoine_bibliothèque</v>
      </c>
      <c r="C320" s="10" t="str">
        <f>Grades!$C$17</f>
        <v>Conservateur_patrimoine</v>
      </c>
      <c r="D320" s="10" t="str">
        <f>Grades!$C$19</f>
        <v>Conservateur en chef du patrimoine</v>
      </c>
      <c r="E320" s="9" t="s">
        <v>64</v>
      </c>
      <c r="F320" s="23">
        <v>1027</v>
      </c>
    </row>
    <row r="321" spans="1:6" ht="15">
      <c r="A321" s="21" t="str">
        <f aca="true" t="shared" si="7" ref="A321:A384">D321&amp;" "&amp;E321</f>
        <v>Conservateur en chef du patrimoine 4e échelon</v>
      </c>
      <c r="B321" s="10" t="str">
        <f>Filières!$G$14</f>
        <v>Culturelle_patrimoine_bibliothèque</v>
      </c>
      <c r="C321" s="10" t="str">
        <f>Grades!$C$17</f>
        <v>Conservateur_patrimoine</v>
      </c>
      <c r="D321" s="10" t="str">
        <f>Grades!$C$19</f>
        <v>Conservateur en chef du patrimoine</v>
      </c>
      <c r="E321" s="9" t="s">
        <v>66</v>
      </c>
      <c r="F321" s="23">
        <v>977</v>
      </c>
    </row>
    <row r="322" spans="1:6" ht="15">
      <c r="A322" s="21" t="str">
        <f t="shared" si="7"/>
        <v>Conservateur en chef du patrimoine 3e échelon</v>
      </c>
      <c r="B322" s="10" t="str">
        <f>Filières!$G$14</f>
        <v>Culturelle_patrimoine_bibliothèque</v>
      </c>
      <c r="C322" s="10" t="str">
        <f>Grades!$C$17</f>
        <v>Conservateur_patrimoine</v>
      </c>
      <c r="D322" s="10" t="str">
        <f>Grades!$C$19</f>
        <v>Conservateur en chef du patrimoine</v>
      </c>
      <c r="E322" s="9" t="s">
        <v>24</v>
      </c>
      <c r="F322" s="23">
        <v>883</v>
      </c>
    </row>
    <row r="323" spans="1:6" ht="15">
      <c r="A323" s="21" t="str">
        <f t="shared" si="7"/>
        <v>Conservateur en chef du patrimoine 2e échelon</v>
      </c>
      <c r="B323" s="10" t="str">
        <f>Filières!$G$14</f>
        <v>Culturelle_patrimoine_bibliothèque</v>
      </c>
      <c r="C323" s="10" t="str">
        <f>Grades!$C$17</f>
        <v>Conservateur_patrimoine</v>
      </c>
      <c r="D323" s="10" t="str">
        <f>Grades!$C$19</f>
        <v>Conservateur en chef du patrimoine</v>
      </c>
      <c r="E323" s="9" t="s">
        <v>67</v>
      </c>
      <c r="F323" s="23">
        <v>792</v>
      </c>
    </row>
    <row r="324" spans="1:6" ht="15">
      <c r="A324" s="21" t="str">
        <f t="shared" si="7"/>
        <v>Conservateur en chef du patrimoine 1er échelon</v>
      </c>
      <c r="B324" s="10" t="str">
        <f>Filières!$G$14</f>
        <v>Culturelle_patrimoine_bibliothèque</v>
      </c>
      <c r="C324" s="10" t="str">
        <f>Grades!$C$17</f>
        <v>Conservateur_patrimoine</v>
      </c>
      <c r="D324" s="10" t="str">
        <f>Grades!$C$19</f>
        <v>Conservateur en chef du patrimoine</v>
      </c>
      <c r="E324" s="9" t="s">
        <v>68</v>
      </c>
      <c r="F324" s="23">
        <v>713</v>
      </c>
    </row>
    <row r="325" spans="1:6" ht="15">
      <c r="A325" s="21" t="str">
        <f t="shared" si="7"/>
        <v>Attaché de conservation du patrimoine 11e échelon</v>
      </c>
      <c r="B325" s="10" t="str">
        <f>Filières!$G$14</f>
        <v>Culturelle_patrimoine_bibliothèque</v>
      </c>
      <c r="C325" s="10" t="str">
        <f>Grades!$E$17</f>
        <v>Attaché_conservation_patrimoine</v>
      </c>
      <c r="D325" s="10" t="str">
        <f>Grades!$E$18</f>
        <v>Attaché de conservation du patrimoine</v>
      </c>
      <c r="E325" s="9" t="s">
        <v>53</v>
      </c>
      <c r="F325" s="9">
        <v>821</v>
      </c>
    </row>
    <row r="326" spans="1:6" ht="15">
      <c r="A326" s="21" t="str">
        <f t="shared" si="7"/>
        <v>Attaché de conservation du patrimoine 10e échelon</v>
      </c>
      <c r="B326" s="10" t="str">
        <f>Filières!$G$14</f>
        <v>Culturelle_patrimoine_bibliothèque</v>
      </c>
      <c r="C326" s="10" t="str">
        <f>Grades!$E$17</f>
        <v>Attaché_conservation_patrimoine</v>
      </c>
      <c r="D326" s="10" t="str">
        <f>Grades!$E$18</f>
        <v>Attaché de conservation du patrimoine</v>
      </c>
      <c r="E326" s="9" t="s">
        <v>55</v>
      </c>
      <c r="F326" s="9">
        <v>778</v>
      </c>
    </row>
    <row r="327" spans="1:6" ht="15">
      <c r="A327" s="21" t="str">
        <f t="shared" si="7"/>
        <v>Attaché de conservation du patrimoine 9e échelon</v>
      </c>
      <c r="B327" s="10" t="str">
        <f>Filières!$G$14</f>
        <v>Culturelle_patrimoine_bibliothèque</v>
      </c>
      <c r="C327" s="10" t="str">
        <f>Grades!$E$17</f>
        <v>Attaché_conservation_patrimoine</v>
      </c>
      <c r="D327" s="10" t="str">
        <f>Grades!$E$18</f>
        <v>Attaché de conservation du patrimoine</v>
      </c>
      <c r="E327" s="9" t="s">
        <v>57</v>
      </c>
      <c r="F327" s="9">
        <v>732</v>
      </c>
    </row>
    <row r="328" spans="1:6" ht="15">
      <c r="A328" s="21" t="str">
        <f t="shared" si="7"/>
        <v>Attaché de conservation du patrimoine 8e échelon</v>
      </c>
      <c r="B328" s="10" t="str">
        <f>Filières!$G$14</f>
        <v>Culturelle_patrimoine_bibliothèque</v>
      </c>
      <c r="C328" s="10" t="str">
        <f>Grades!$E$17</f>
        <v>Attaché_conservation_patrimoine</v>
      </c>
      <c r="D328" s="10" t="str">
        <f>Grades!$E$18</f>
        <v>Attaché de conservation du patrimoine</v>
      </c>
      <c r="E328" s="9" t="s">
        <v>59</v>
      </c>
      <c r="F328" s="9">
        <v>693</v>
      </c>
    </row>
    <row r="329" spans="1:6" ht="15">
      <c r="A329" s="21" t="str">
        <f t="shared" si="7"/>
        <v>Attaché de conservation du patrimoine 7e échelon</v>
      </c>
      <c r="B329" s="10" t="str">
        <f>Filières!$G$14</f>
        <v>Culturelle_patrimoine_bibliothèque</v>
      </c>
      <c r="C329" s="10" t="str">
        <f>Grades!$E$17</f>
        <v>Attaché_conservation_patrimoine</v>
      </c>
      <c r="D329" s="10" t="str">
        <f>Grades!$E$18</f>
        <v>Attaché de conservation du patrimoine</v>
      </c>
      <c r="E329" s="9" t="s">
        <v>61</v>
      </c>
      <c r="F329" s="23">
        <v>653</v>
      </c>
    </row>
    <row r="330" spans="1:6" ht="15">
      <c r="A330" s="21" t="str">
        <f t="shared" si="7"/>
        <v>Attaché de conservation du patrimoine 6e échelon</v>
      </c>
      <c r="B330" s="10" t="str">
        <f>Filières!$G$14</f>
        <v>Culturelle_patrimoine_bibliothèque</v>
      </c>
      <c r="C330" s="10" t="str">
        <f>Grades!$E$17</f>
        <v>Attaché_conservation_patrimoine</v>
      </c>
      <c r="D330" s="10" t="str">
        <f>Grades!$E$18</f>
        <v>Attaché de conservation du patrimoine</v>
      </c>
      <c r="E330" s="9" t="s">
        <v>63</v>
      </c>
      <c r="F330" s="23">
        <v>611</v>
      </c>
    </row>
    <row r="331" spans="1:6" ht="15">
      <c r="A331" s="21" t="str">
        <f t="shared" si="7"/>
        <v>Attaché de conservation du patrimoine 5e échelon</v>
      </c>
      <c r="B331" s="10" t="str">
        <f>Filières!$G$14</f>
        <v>Culturelle_patrimoine_bibliothèque</v>
      </c>
      <c r="C331" s="10" t="str">
        <f>Grades!$E$17</f>
        <v>Attaché_conservation_patrimoine</v>
      </c>
      <c r="D331" s="10" t="str">
        <f>Grades!$E$18</f>
        <v>Attaché de conservation du patrimoine</v>
      </c>
      <c r="E331" s="9" t="s">
        <v>64</v>
      </c>
      <c r="F331" s="23">
        <v>567</v>
      </c>
    </row>
    <row r="332" spans="1:6" ht="15">
      <c r="A332" s="21" t="str">
        <f t="shared" si="7"/>
        <v>Attaché de conservation du patrimoine 4e échelon</v>
      </c>
      <c r="B332" s="10" t="str">
        <f>Filières!$G$14</f>
        <v>Culturelle_patrimoine_bibliothèque</v>
      </c>
      <c r="C332" s="10" t="str">
        <f>Grades!$E$17</f>
        <v>Attaché_conservation_patrimoine</v>
      </c>
      <c r="D332" s="10" t="str">
        <f>Grades!$E$18</f>
        <v>Attaché de conservation du patrimoine</v>
      </c>
      <c r="E332" s="9" t="s">
        <v>66</v>
      </c>
      <c r="F332" s="23">
        <v>525</v>
      </c>
    </row>
    <row r="333" spans="1:6" ht="15">
      <c r="A333" s="21" t="str">
        <f t="shared" si="7"/>
        <v>Attaché de conservation du patrimoine 3e échelon</v>
      </c>
      <c r="B333" s="10" t="str">
        <f>Filières!$G$14</f>
        <v>Culturelle_patrimoine_bibliothèque</v>
      </c>
      <c r="C333" s="10" t="str">
        <f>Grades!$E$17</f>
        <v>Attaché_conservation_patrimoine</v>
      </c>
      <c r="D333" s="10" t="str">
        <f>Grades!$E$18</f>
        <v>Attaché de conservation du patrimoine</v>
      </c>
      <c r="E333" s="9" t="s">
        <v>24</v>
      </c>
      <c r="F333" s="23">
        <v>499</v>
      </c>
    </row>
    <row r="334" spans="1:6" ht="15">
      <c r="A334" s="21" t="str">
        <f t="shared" si="7"/>
        <v>Attaché de conservation du patrimoine 2e échelon</v>
      </c>
      <c r="B334" s="10" t="str">
        <f>Filières!$G$14</f>
        <v>Culturelle_patrimoine_bibliothèque</v>
      </c>
      <c r="C334" s="10" t="str">
        <f>Grades!$E$17</f>
        <v>Attaché_conservation_patrimoine</v>
      </c>
      <c r="D334" s="10" t="str">
        <f>Grades!$E$18</f>
        <v>Attaché de conservation du patrimoine</v>
      </c>
      <c r="E334" s="9" t="s">
        <v>67</v>
      </c>
      <c r="F334" s="23">
        <v>469</v>
      </c>
    </row>
    <row r="335" spans="1:6" ht="15">
      <c r="A335" s="21" t="str">
        <f t="shared" si="7"/>
        <v>Attaché de conservation du patrimoine 1er échelon</v>
      </c>
      <c r="B335" s="10" t="str">
        <f>Filières!$G$14</f>
        <v>Culturelle_patrimoine_bibliothèque</v>
      </c>
      <c r="C335" s="10" t="str">
        <f>Grades!$E$17</f>
        <v>Attaché_conservation_patrimoine</v>
      </c>
      <c r="D335" s="10" t="str">
        <f>Grades!$E$18</f>
        <v>Attaché de conservation du patrimoine</v>
      </c>
      <c r="E335" s="9" t="s">
        <v>68</v>
      </c>
      <c r="F335" s="23">
        <v>444</v>
      </c>
    </row>
    <row r="336" spans="1:6" ht="30">
      <c r="A336" s="21" t="str">
        <f t="shared" si="7"/>
        <v>Attaché principal de conservation du patrimoine 10e échelon</v>
      </c>
      <c r="B336" s="10" t="str">
        <f>Filières!$G$14</f>
        <v>Culturelle_patrimoine_bibliothèque</v>
      </c>
      <c r="C336" s="10" t="str">
        <f>Grades!$E$17</f>
        <v>Attaché_conservation_patrimoine</v>
      </c>
      <c r="D336" s="10" t="str">
        <f>Grades!$E$19</f>
        <v>Attaché principal de conservation du patrimoine</v>
      </c>
      <c r="E336" s="9" t="s">
        <v>55</v>
      </c>
      <c r="F336" s="9">
        <v>1015</v>
      </c>
    </row>
    <row r="337" spans="1:6" ht="15">
      <c r="A337" s="21" t="str">
        <f t="shared" si="7"/>
        <v>Attaché principal de conservation du patrimoine 9e échelon</v>
      </c>
      <c r="B337" s="10" t="str">
        <f>Filières!$G$14</f>
        <v>Culturelle_patrimoine_bibliothèque</v>
      </c>
      <c r="C337" s="10" t="str">
        <f>Grades!$E$17</f>
        <v>Attaché_conservation_patrimoine</v>
      </c>
      <c r="D337" s="10" t="str">
        <f>Grades!$E$19</f>
        <v>Attaché principal de conservation du patrimoine</v>
      </c>
      <c r="E337" s="9" t="s">
        <v>57</v>
      </c>
      <c r="F337" s="9">
        <v>995</v>
      </c>
    </row>
    <row r="338" spans="1:6" ht="15">
      <c r="A338" s="21" t="str">
        <f t="shared" si="7"/>
        <v>Attaché principal de conservation du patrimoine 8e échelon</v>
      </c>
      <c r="B338" s="10" t="str">
        <f>Filières!$G$14</f>
        <v>Culturelle_patrimoine_bibliothèque</v>
      </c>
      <c r="C338" s="10" t="str">
        <f>Grades!$E$17</f>
        <v>Attaché_conservation_patrimoine</v>
      </c>
      <c r="D338" s="10" t="str">
        <f>Grades!$E$19</f>
        <v>Attaché principal de conservation du patrimoine</v>
      </c>
      <c r="E338" s="9" t="s">
        <v>59</v>
      </c>
      <c r="F338" s="9">
        <v>946</v>
      </c>
    </row>
    <row r="339" spans="1:6" ht="15">
      <c r="A339" s="21" t="str">
        <f t="shared" si="7"/>
        <v>Attaché principal de conservation du patrimoine 7e échelon</v>
      </c>
      <c r="B339" s="10" t="str">
        <f>Filières!$G$14</f>
        <v>Culturelle_patrimoine_bibliothèque</v>
      </c>
      <c r="C339" s="10" t="str">
        <f>Grades!$E$17</f>
        <v>Attaché_conservation_patrimoine</v>
      </c>
      <c r="D339" s="10" t="str">
        <f>Grades!$E$19</f>
        <v>Attaché principal de conservation du patrimoine</v>
      </c>
      <c r="E339" s="9" t="s">
        <v>61</v>
      </c>
      <c r="F339" s="23">
        <v>896</v>
      </c>
    </row>
    <row r="340" spans="1:6" ht="15">
      <c r="A340" s="21" t="str">
        <f t="shared" si="7"/>
        <v>Attaché principal de conservation du patrimoine 6e échelon</v>
      </c>
      <c r="B340" s="10" t="str">
        <f>Filières!$G$14</f>
        <v>Culturelle_patrimoine_bibliothèque</v>
      </c>
      <c r="C340" s="10" t="str">
        <f>Grades!$E$17</f>
        <v>Attaché_conservation_patrimoine</v>
      </c>
      <c r="D340" s="10" t="str">
        <f>Grades!$E$19</f>
        <v>Attaché principal de conservation du patrimoine</v>
      </c>
      <c r="E340" s="9" t="s">
        <v>63</v>
      </c>
      <c r="F340" s="23">
        <v>843</v>
      </c>
    </row>
    <row r="341" spans="1:6" ht="15">
      <c r="A341" s="21" t="str">
        <f t="shared" si="7"/>
        <v>Attaché principal de conservation du patrimoine 5e échelon</v>
      </c>
      <c r="B341" s="10" t="str">
        <f>Filières!$G$14</f>
        <v>Culturelle_patrimoine_bibliothèque</v>
      </c>
      <c r="C341" s="10" t="str">
        <f>Grades!$E$17</f>
        <v>Attaché_conservation_patrimoine</v>
      </c>
      <c r="D341" s="10" t="str">
        <f>Grades!$E$19</f>
        <v>Attaché principal de conservation du patrimoine</v>
      </c>
      <c r="E341" s="9" t="s">
        <v>64</v>
      </c>
      <c r="F341" s="23">
        <v>791</v>
      </c>
    </row>
    <row r="342" spans="1:6" ht="15">
      <c r="A342" s="21" t="str">
        <f t="shared" si="7"/>
        <v>Attaché principal de conservation du patrimoine 4e échelon</v>
      </c>
      <c r="B342" s="10" t="str">
        <f>Filières!$G$14</f>
        <v>Culturelle_patrimoine_bibliothèque</v>
      </c>
      <c r="C342" s="10" t="str">
        <f>Grades!$E$17</f>
        <v>Attaché_conservation_patrimoine</v>
      </c>
      <c r="D342" s="10" t="str">
        <f>Grades!$E$19</f>
        <v>Attaché principal de conservation du patrimoine</v>
      </c>
      <c r="E342" s="9" t="s">
        <v>66</v>
      </c>
      <c r="F342" s="23">
        <v>732</v>
      </c>
    </row>
    <row r="343" spans="1:6" ht="15">
      <c r="A343" s="21" t="str">
        <f t="shared" si="7"/>
        <v>Attaché principal de conservation du patrimoine 3e échelon</v>
      </c>
      <c r="B343" s="10" t="str">
        <f>Filières!$G$14</f>
        <v>Culturelle_patrimoine_bibliothèque</v>
      </c>
      <c r="C343" s="10" t="str">
        <f>Grades!$E$17</f>
        <v>Attaché_conservation_patrimoine</v>
      </c>
      <c r="D343" s="10" t="str">
        <f>Grades!$E$19</f>
        <v>Attaché principal de conservation du patrimoine</v>
      </c>
      <c r="E343" s="9" t="s">
        <v>24</v>
      </c>
      <c r="F343" s="23">
        <v>693</v>
      </c>
    </row>
    <row r="344" spans="1:6" ht="15">
      <c r="A344" s="21" t="str">
        <f t="shared" si="7"/>
        <v>Attaché principal de conservation du patrimoine 2e échelon</v>
      </c>
      <c r="B344" s="10" t="str">
        <f>Filières!$G$14</f>
        <v>Culturelle_patrimoine_bibliothèque</v>
      </c>
      <c r="C344" s="10" t="str">
        <f>Grades!$E$17</f>
        <v>Attaché_conservation_patrimoine</v>
      </c>
      <c r="D344" s="10" t="str">
        <f>Grades!$E$19</f>
        <v>Attaché principal de conservation du patrimoine</v>
      </c>
      <c r="E344" s="9" t="s">
        <v>67</v>
      </c>
      <c r="F344" s="23">
        <v>639</v>
      </c>
    </row>
    <row r="345" spans="1:6" ht="15">
      <c r="A345" s="21" t="str">
        <f t="shared" si="7"/>
        <v>Attaché principal de conservation du patrimoine 1er échelon</v>
      </c>
      <c r="B345" s="10" t="str">
        <f>Filières!$G$14</f>
        <v>Culturelle_patrimoine_bibliothèque</v>
      </c>
      <c r="C345" s="10" t="str">
        <f>Grades!$E$17</f>
        <v>Attaché_conservation_patrimoine</v>
      </c>
      <c r="D345" s="10" t="str">
        <f>Grades!$E$19</f>
        <v>Attaché principal de conservation du patrimoine</v>
      </c>
      <c r="E345" s="9" t="s">
        <v>68</v>
      </c>
      <c r="F345" s="23">
        <v>593</v>
      </c>
    </row>
    <row r="346" spans="1:6" ht="15">
      <c r="A346" s="21" t="str">
        <f t="shared" si="7"/>
        <v>Adjoint du patrimoine 11e échelon</v>
      </c>
      <c r="B346" s="10" t="str">
        <f>Filières!$G$14</f>
        <v>Culturelle_patrimoine_bibliothèque</v>
      </c>
      <c r="C346" s="10" t="str">
        <f>Grades!$A$22</f>
        <v>Adjoint_patrimoine</v>
      </c>
      <c r="D346" s="10" t="str">
        <f>Grades!$A$23</f>
        <v>Adjoint du patrimoine</v>
      </c>
      <c r="E346" s="9" t="s">
        <v>53</v>
      </c>
      <c r="F346" s="9">
        <v>432</v>
      </c>
    </row>
    <row r="347" spans="1:6" ht="15">
      <c r="A347" s="21" t="str">
        <f t="shared" si="7"/>
        <v>Adjoint du patrimoine 10e échelon</v>
      </c>
      <c r="B347" s="10" t="str">
        <f>Filières!$G$14</f>
        <v>Culturelle_patrimoine_bibliothèque</v>
      </c>
      <c r="C347" s="10" t="str">
        <f>Grades!$A$22</f>
        <v>Adjoint_patrimoine</v>
      </c>
      <c r="D347" s="10" t="str">
        <f>Grades!$A$23</f>
        <v>Adjoint du patrimoine</v>
      </c>
      <c r="E347" s="9" t="s">
        <v>55</v>
      </c>
      <c r="F347" s="9">
        <v>419</v>
      </c>
    </row>
    <row r="348" spans="1:6" ht="15">
      <c r="A348" s="21" t="str">
        <f t="shared" si="7"/>
        <v>Adjoint du patrimoine 9e échelon</v>
      </c>
      <c r="B348" s="10" t="str">
        <f>Filières!$G$14</f>
        <v>Culturelle_patrimoine_bibliothèque</v>
      </c>
      <c r="C348" s="10" t="str">
        <f>Grades!$A$22</f>
        <v>Adjoint_patrimoine</v>
      </c>
      <c r="D348" s="10" t="str">
        <f>Grades!$A$23</f>
        <v>Adjoint du patrimoine</v>
      </c>
      <c r="E348" s="9" t="s">
        <v>57</v>
      </c>
      <c r="F348" s="9">
        <v>401</v>
      </c>
    </row>
    <row r="349" spans="1:6" ht="15">
      <c r="A349" s="21" t="str">
        <f t="shared" si="7"/>
        <v>Adjoint du patrimoine 8e échelon</v>
      </c>
      <c r="B349" s="10" t="str">
        <f>Filières!$G$14</f>
        <v>Culturelle_patrimoine_bibliothèque</v>
      </c>
      <c r="C349" s="10" t="str">
        <f>Grades!$A$22</f>
        <v>Adjoint_patrimoine</v>
      </c>
      <c r="D349" s="10" t="str">
        <f>Grades!$A$23</f>
        <v>Adjoint du patrimoine</v>
      </c>
      <c r="E349" s="9" t="s">
        <v>59</v>
      </c>
      <c r="F349" s="9">
        <v>387</v>
      </c>
    </row>
    <row r="350" spans="1:6" ht="15">
      <c r="A350" s="21" t="str">
        <f t="shared" si="7"/>
        <v>Adjoint du patrimoine 7e échelon</v>
      </c>
      <c r="B350" s="10" t="str">
        <f>Filières!$G$14</f>
        <v>Culturelle_patrimoine_bibliothèque</v>
      </c>
      <c r="C350" s="10" t="str">
        <f>Grades!$A$22</f>
        <v>Adjoint_patrimoine</v>
      </c>
      <c r="D350" s="10" t="str">
        <f>Grades!$A$23</f>
        <v>Adjoint du patrimoine</v>
      </c>
      <c r="E350" s="9" t="s">
        <v>61</v>
      </c>
      <c r="F350" s="9">
        <v>381</v>
      </c>
    </row>
    <row r="351" spans="1:6" ht="15">
      <c r="A351" s="21" t="str">
        <f t="shared" si="7"/>
        <v>Adjoint du patrimoine 6e échelon</v>
      </c>
      <c r="B351" s="10" t="str">
        <f>Filières!$G$14</f>
        <v>Culturelle_patrimoine_bibliothèque</v>
      </c>
      <c r="C351" s="10" t="str">
        <f>Grades!$A$22</f>
        <v>Adjoint_patrimoine</v>
      </c>
      <c r="D351" s="10" t="str">
        <f>Grades!$A$23</f>
        <v>Adjoint du patrimoine</v>
      </c>
      <c r="E351" s="9" t="s">
        <v>63</v>
      </c>
      <c r="F351" s="9">
        <v>378</v>
      </c>
    </row>
    <row r="352" spans="1:6" ht="15">
      <c r="A352" s="21" t="str">
        <f t="shared" si="7"/>
        <v>Adjoint du patrimoine 5e échelon</v>
      </c>
      <c r="B352" s="10" t="str">
        <f>Filières!$G$14</f>
        <v>Culturelle_patrimoine_bibliothèque</v>
      </c>
      <c r="C352" s="10" t="str">
        <f>Grades!$A$22</f>
        <v>Adjoint_patrimoine</v>
      </c>
      <c r="D352" s="10" t="str">
        <f>Grades!$A$23</f>
        <v>Adjoint du patrimoine</v>
      </c>
      <c r="E352" s="9" t="s">
        <v>64</v>
      </c>
      <c r="F352" s="9">
        <v>374</v>
      </c>
    </row>
    <row r="353" spans="1:6" ht="15">
      <c r="A353" s="21" t="str">
        <f t="shared" si="7"/>
        <v>Adjoint du patrimoine 4e échelon</v>
      </c>
      <c r="B353" s="10" t="str">
        <f>Filières!$G$14</f>
        <v>Culturelle_patrimoine_bibliothèque</v>
      </c>
      <c r="C353" s="10" t="str">
        <f>Grades!$A$22</f>
        <v>Adjoint_patrimoine</v>
      </c>
      <c r="D353" s="10" t="str">
        <f>Grades!$A$23</f>
        <v>Adjoint du patrimoine</v>
      </c>
      <c r="E353" s="9" t="s">
        <v>66</v>
      </c>
      <c r="F353" s="9">
        <v>371</v>
      </c>
    </row>
    <row r="354" spans="1:6" ht="15">
      <c r="A354" s="21" t="str">
        <f t="shared" si="7"/>
        <v>Adjoint du patrimoine 3e échelon</v>
      </c>
      <c r="B354" s="10" t="str">
        <f>Filières!$G$14</f>
        <v>Culturelle_patrimoine_bibliothèque</v>
      </c>
      <c r="C354" s="10" t="str">
        <f>Grades!$A$22</f>
        <v>Adjoint_patrimoine</v>
      </c>
      <c r="D354" s="10" t="str">
        <f>Grades!$A$23</f>
        <v>Adjoint du patrimoine</v>
      </c>
      <c r="E354" s="9" t="s">
        <v>24</v>
      </c>
      <c r="F354" s="9">
        <v>370</v>
      </c>
    </row>
    <row r="355" spans="1:6" ht="15">
      <c r="A355" s="21" t="str">
        <f t="shared" si="7"/>
        <v>Adjoint du patrimoine 2e échelon</v>
      </c>
      <c r="B355" s="10" t="str">
        <f>Filières!$G$14</f>
        <v>Culturelle_patrimoine_bibliothèque</v>
      </c>
      <c r="C355" s="10" t="str">
        <f>Grades!$A$22</f>
        <v>Adjoint_patrimoine</v>
      </c>
      <c r="D355" s="10" t="str">
        <f>Grades!$A$23</f>
        <v>Adjoint du patrimoine</v>
      </c>
      <c r="E355" s="9" t="s">
        <v>67</v>
      </c>
      <c r="F355" s="9">
        <v>368</v>
      </c>
    </row>
    <row r="356" spans="1:6" ht="15">
      <c r="A356" s="21" t="str">
        <f t="shared" si="7"/>
        <v>Adjoint du patrimoine 1er échelon</v>
      </c>
      <c r="B356" s="10" t="str">
        <f>Filières!$G$14</f>
        <v>Culturelle_patrimoine_bibliothèque</v>
      </c>
      <c r="C356" s="10" t="str">
        <f>Grades!$A$22</f>
        <v>Adjoint_patrimoine</v>
      </c>
      <c r="D356" s="10" t="str">
        <f>Grades!$A$23</f>
        <v>Adjoint du patrimoine</v>
      </c>
      <c r="E356" s="9" t="s">
        <v>68</v>
      </c>
      <c r="F356" s="9">
        <v>367</v>
      </c>
    </row>
    <row r="357" spans="1:6" ht="15">
      <c r="A357" s="21" t="str">
        <f t="shared" si="7"/>
        <v>Adjoint du patrimoine principal de 2ème classe 12e échelon</v>
      </c>
      <c r="B357" s="10" t="str">
        <f>Filières!$G$14</f>
        <v>Culturelle_patrimoine_bibliothèque</v>
      </c>
      <c r="C357" s="10" t="str">
        <f>Grades!$A$22</f>
        <v>Adjoint_patrimoine</v>
      </c>
      <c r="D357" s="10" t="str">
        <f>Grades!$A$24</f>
        <v>Adjoint du patrimoine principal de 2ème classe</v>
      </c>
      <c r="E357" s="9" t="s">
        <v>51</v>
      </c>
      <c r="F357" s="9">
        <v>486</v>
      </c>
    </row>
    <row r="358" spans="1:6" ht="15">
      <c r="A358" s="21" t="str">
        <f t="shared" si="7"/>
        <v>Adjoint du patrimoine principal de 2ème classe 11e échelon</v>
      </c>
      <c r="B358" s="10" t="str">
        <f>Filières!$G$14</f>
        <v>Culturelle_patrimoine_bibliothèque</v>
      </c>
      <c r="C358" s="10" t="str">
        <f>Grades!$A$22</f>
        <v>Adjoint_patrimoine</v>
      </c>
      <c r="D358" s="10" t="str">
        <f>Grades!$A$24</f>
        <v>Adjoint du patrimoine principal de 2ème classe</v>
      </c>
      <c r="E358" s="9" t="s">
        <v>53</v>
      </c>
      <c r="F358" s="9">
        <v>473</v>
      </c>
    </row>
    <row r="359" spans="1:6" ht="15">
      <c r="A359" s="21" t="str">
        <f t="shared" si="7"/>
        <v>Adjoint du patrimoine principal de 2ème classe 10e échelon</v>
      </c>
      <c r="B359" s="10" t="str">
        <f>Filières!$G$14</f>
        <v>Culturelle_patrimoine_bibliothèque</v>
      </c>
      <c r="C359" s="10" t="str">
        <f>Grades!$A$22</f>
        <v>Adjoint_patrimoine</v>
      </c>
      <c r="D359" s="10" t="str">
        <f>Grades!$A$24</f>
        <v>Adjoint du patrimoine principal de 2ème classe</v>
      </c>
      <c r="E359" s="9" t="s">
        <v>55</v>
      </c>
      <c r="F359" s="9">
        <v>461</v>
      </c>
    </row>
    <row r="360" spans="1:6" ht="15">
      <c r="A360" s="21" t="str">
        <f t="shared" si="7"/>
        <v>Adjoint du patrimoine principal de 2ème classe 9e échelon</v>
      </c>
      <c r="B360" s="10" t="str">
        <f>Filières!$G$14</f>
        <v>Culturelle_patrimoine_bibliothèque</v>
      </c>
      <c r="C360" s="10" t="str">
        <f>Grades!$A$22</f>
        <v>Adjoint_patrimoine</v>
      </c>
      <c r="D360" s="10" t="str">
        <f>Grades!$A$24</f>
        <v>Adjoint du patrimoine principal de 2ème classe</v>
      </c>
      <c r="E360" s="9" t="s">
        <v>57</v>
      </c>
      <c r="F360" s="9">
        <v>446</v>
      </c>
    </row>
    <row r="361" spans="1:6" ht="15">
      <c r="A361" s="21" t="str">
        <f t="shared" si="7"/>
        <v>Adjoint du patrimoine principal de 2ème classe 8e échelon</v>
      </c>
      <c r="B361" s="10" t="str">
        <f>Filières!$G$14</f>
        <v>Culturelle_patrimoine_bibliothèque</v>
      </c>
      <c r="C361" s="10" t="str">
        <f>Grades!$A$22</f>
        <v>Adjoint_patrimoine</v>
      </c>
      <c r="D361" s="10" t="str">
        <f>Grades!$A$24</f>
        <v>Adjoint du patrimoine principal de 2ème classe</v>
      </c>
      <c r="E361" s="9" t="s">
        <v>59</v>
      </c>
      <c r="F361" s="9">
        <v>430</v>
      </c>
    </row>
    <row r="362" spans="1:6" ht="15">
      <c r="A362" s="21" t="str">
        <f t="shared" si="7"/>
        <v>Adjoint du patrimoine principal de 2ème classe 7e échelon</v>
      </c>
      <c r="B362" s="10" t="str">
        <f>Filières!$G$14</f>
        <v>Culturelle_patrimoine_bibliothèque</v>
      </c>
      <c r="C362" s="10" t="str">
        <f>Grades!$A$22</f>
        <v>Adjoint_patrimoine</v>
      </c>
      <c r="D362" s="10" t="str">
        <f>Grades!$A$24</f>
        <v>Adjoint du patrimoine principal de 2ème classe</v>
      </c>
      <c r="E362" s="9" t="s">
        <v>61</v>
      </c>
      <c r="F362" s="9">
        <v>416</v>
      </c>
    </row>
    <row r="363" spans="1:6" ht="15">
      <c r="A363" s="21" t="str">
        <f t="shared" si="7"/>
        <v>Adjoint du patrimoine principal de 2ème classe 6e échelon</v>
      </c>
      <c r="B363" s="10" t="str">
        <f>Filières!$G$14</f>
        <v>Culturelle_patrimoine_bibliothèque</v>
      </c>
      <c r="C363" s="10" t="str">
        <f>Grades!$A$22</f>
        <v>Adjoint_patrimoine</v>
      </c>
      <c r="D363" s="10" t="str">
        <f>Grades!$A$24</f>
        <v>Adjoint du patrimoine principal de 2ème classe</v>
      </c>
      <c r="E363" s="9" t="s">
        <v>63</v>
      </c>
      <c r="F363" s="9">
        <v>404</v>
      </c>
    </row>
    <row r="364" spans="1:6" ht="15">
      <c r="A364" s="21" t="str">
        <f t="shared" si="7"/>
        <v>Adjoint du patrimoine principal de 2ème classe 5e échelon</v>
      </c>
      <c r="B364" s="10" t="str">
        <f>Filières!$G$14</f>
        <v>Culturelle_patrimoine_bibliothèque</v>
      </c>
      <c r="C364" s="10" t="str">
        <f>Grades!$A$22</f>
        <v>Adjoint_patrimoine</v>
      </c>
      <c r="D364" s="10" t="str">
        <f>Grades!$A$24</f>
        <v>Adjoint du patrimoine principal de 2ème classe</v>
      </c>
      <c r="E364" s="9" t="s">
        <v>64</v>
      </c>
      <c r="F364" s="9">
        <v>396</v>
      </c>
    </row>
    <row r="365" spans="1:6" ht="15">
      <c r="A365" s="21" t="str">
        <f t="shared" si="7"/>
        <v>Adjoint du patrimoine principal de 2ème classe 4e échelon</v>
      </c>
      <c r="B365" s="10" t="str">
        <f>Filières!$G$14</f>
        <v>Culturelle_patrimoine_bibliothèque</v>
      </c>
      <c r="C365" s="10" t="str">
        <f>Grades!$A$22</f>
        <v>Adjoint_patrimoine</v>
      </c>
      <c r="D365" s="10" t="str">
        <f>Grades!$A$24</f>
        <v>Adjoint du patrimoine principal de 2ème classe</v>
      </c>
      <c r="E365" s="9" t="s">
        <v>66</v>
      </c>
      <c r="F365" s="9">
        <v>387</v>
      </c>
    </row>
    <row r="366" spans="1:6" ht="15">
      <c r="A366" s="21" t="str">
        <f t="shared" si="7"/>
        <v>Adjoint du patrimoine principal de 2ème classe 3e échelon</v>
      </c>
      <c r="B366" s="10" t="str">
        <f>Filières!$G$14</f>
        <v>Culturelle_patrimoine_bibliothèque</v>
      </c>
      <c r="C366" s="10" t="str">
        <f>Grades!$A$22</f>
        <v>Adjoint_patrimoine</v>
      </c>
      <c r="D366" s="10" t="str">
        <f>Grades!$A$24</f>
        <v>Adjoint du patrimoine principal de 2ème classe</v>
      </c>
      <c r="E366" s="9" t="s">
        <v>24</v>
      </c>
      <c r="F366" s="9">
        <v>376</v>
      </c>
    </row>
    <row r="367" spans="1:6" ht="15">
      <c r="A367" s="21" t="str">
        <f t="shared" si="7"/>
        <v>Adjoint du patrimoine principal de 2ème classe 2e échelon</v>
      </c>
      <c r="B367" s="10" t="str">
        <f>Filières!$G$14</f>
        <v>Culturelle_patrimoine_bibliothèque</v>
      </c>
      <c r="C367" s="10" t="str">
        <f>Grades!$A$22</f>
        <v>Adjoint_patrimoine</v>
      </c>
      <c r="D367" s="10" t="str">
        <f>Grades!$A$24</f>
        <v>Adjoint du patrimoine principal de 2ème classe</v>
      </c>
      <c r="E367" s="9" t="s">
        <v>67</v>
      </c>
      <c r="F367" s="9">
        <v>371</v>
      </c>
    </row>
    <row r="368" spans="1:6" ht="15">
      <c r="A368" s="21" t="str">
        <f t="shared" si="7"/>
        <v>Adjoint du patrimoine principal de 2ème classe 1er échelon</v>
      </c>
      <c r="B368" s="10" t="str">
        <f>Filières!$G$14</f>
        <v>Culturelle_patrimoine_bibliothèque</v>
      </c>
      <c r="C368" s="10" t="str">
        <f>Grades!$A$22</f>
        <v>Adjoint_patrimoine</v>
      </c>
      <c r="D368" s="10" t="str">
        <f>Grades!$A$24</f>
        <v>Adjoint du patrimoine principal de 2ème classe</v>
      </c>
      <c r="E368" s="9" t="s">
        <v>68</v>
      </c>
      <c r="F368" s="9">
        <v>368</v>
      </c>
    </row>
    <row r="369" spans="1:6" ht="15">
      <c r="A369" s="21" t="str">
        <f t="shared" si="7"/>
        <v>Adjoint du patrimoine principal de 1ère classe 10e échelon</v>
      </c>
      <c r="B369" s="10" t="str">
        <f>Filières!$G$14</f>
        <v>Culturelle_patrimoine_bibliothèque</v>
      </c>
      <c r="C369" s="10" t="str">
        <f>Grades!$A$22</f>
        <v>Adjoint_patrimoine</v>
      </c>
      <c r="D369" s="10" t="str">
        <f>Grades!$A$25</f>
        <v>Adjoint du patrimoine principal de 1ère classe</v>
      </c>
      <c r="E369" s="9" t="s">
        <v>55</v>
      </c>
      <c r="F369" s="9">
        <v>558</v>
      </c>
    </row>
    <row r="370" spans="1:6" ht="15">
      <c r="A370" s="21" t="str">
        <f t="shared" si="7"/>
        <v>Adjoint du patrimoine principal de 1ère classe 9e échelon</v>
      </c>
      <c r="B370" s="10" t="str">
        <f>Filières!$G$14</f>
        <v>Culturelle_patrimoine_bibliothèque</v>
      </c>
      <c r="C370" s="10" t="str">
        <f>Grades!$A$22</f>
        <v>Adjoint_patrimoine</v>
      </c>
      <c r="D370" s="10" t="str">
        <f>Grades!$A$25</f>
        <v>Adjoint du patrimoine principal de 1ère classe</v>
      </c>
      <c r="E370" s="9" t="s">
        <v>57</v>
      </c>
      <c r="F370" s="9">
        <v>525</v>
      </c>
    </row>
    <row r="371" spans="1:6" ht="15">
      <c r="A371" s="21" t="str">
        <f t="shared" si="7"/>
        <v>Adjoint du patrimoine principal de 1ère classe 8e échelon</v>
      </c>
      <c r="B371" s="10" t="str">
        <f>Filières!$G$14</f>
        <v>Culturelle_patrimoine_bibliothèque</v>
      </c>
      <c r="C371" s="10" t="str">
        <f>Grades!$A$22</f>
        <v>Adjoint_patrimoine</v>
      </c>
      <c r="D371" s="10" t="str">
        <f>Grades!$A$25</f>
        <v>Adjoint du patrimoine principal de 1ère classe</v>
      </c>
      <c r="E371" s="9" t="s">
        <v>59</v>
      </c>
      <c r="F371" s="9">
        <v>499</v>
      </c>
    </row>
    <row r="372" spans="1:6" ht="15">
      <c r="A372" s="21" t="str">
        <f t="shared" si="7"/>
        <v>Adjoint du patrimoine principal de 1ère classe 7e échelon</v>
      </c>
      <c r="B372" s="10" t="str">
        <f>Filières!$G$14</f>
        <v>Culturelle_patrimoine_bibliothèque</v>
      </c>
      <c r="C372" s="10" t="str">
        <f>Grades!$A$22</f>
        <v>Adjoint_patrimoine</v>
      </c>
      <c r="D372" s="10" t="str">
        <f>Grades!$A$25</f>
        <v>Adjoint du patrimoine principal de 1ère classe</v>
      </c>
      <c r="E372" s="9" t="s">
        <v>61</v>
      </c>
      <c r="F372" s="9">
        <v>478</v>
      </c>
    </row>
    <row r="373" spans="1:6" ht="15">
      <c r="A373" s="21" t="str">
        <f t="shared" si="7"/>
        <v>Adjoint du patrimoine principal de 1ère classe 6e échelon</v>
      </c>
      <c r="B373" s="10" t="str">
        <f>Filières!$G$14</f>
        <v>Culturelle_patrimoine_bibliothèque</v>
      </c>
      <c r="C373" s="10" t="str">
        <f>Grades!$A$22</f>
        <v>Adjoint_patrimoine</v>
      </c>
      <c r="D373" s="10" t="str">
        <f>Grades!$A$25</f>
        <v>Adjoint du patrimoine principal de 1ère classe</v>
      </c>
      <c r="E373" s="9" t="s">
        <v>63</v>
      </c>
      <c r="F373" s="9">
        <v>460</v>
      </c>
    </row>
    <row r="374" spans="1:6" ht="15">
      <c r="A374" s="21" t="str">
        <f t="shared" si="7"/>
        <v>Adjoint du patrimoine principal de 1ère classe 5e échelon</v>
      </c>
      <c r="B374" s="10" t="str">
        <f>Filières!$G$14</f>
        <v>Culturelle_patrimoine_bibliothèque</v>
      </c>
      <c r="C374" s="10" t="str">
        <f>Grades!$A$22</f>
        <v>Adjoint_patrimoine</v>
      </c>
      <c r="D374" s="10" t="str">
        <f>Grades!$A$25</f>
        <v>Adjoint du patrimoine principal de 1ère classe</v>
      </c>
      <c r="E374" s="9" t="s">
        <v>64</v>
      </c>
      <c r="F374" s="9">
        <v>448</v>
      </c>
    </row>
    <row r="375" spans="1:6" ht="15">
      <c r="A375" s="21" t="str">
        <f t="shared" si="7"/>
        <v>Adjoint du patrimoine principal de 1ère classe 4e échelon</v>
      </c>
      <c r="B375" s="10" t="str">
        <f>Filières!$G$14</f>
        <v>Culturelle_patrimoine_bibliothèque</v>
      </c>
      <c r="C375" s="10" t="str">
        <f>Grades!$A$22</f>
        <v>Adjoint_patrimoine</v>
      </c>
      <c r="D375" s="10" t="str">
        <f>Grades!$A$25</f>
        <v>Adjoint du patrimoine principal de 1ère classe</v>
      </c>
      <c r="E375" s="9" t="s">
        <v>66</v>
      </c>
      <c r="F375" s="9">
        <v>430</v>
      </c>
    </row>
    <row r="376" spans="1:6" ht="15">
      <c r="A376" s="21" t="str">
        <f t="shared" si="7"/>
        <v>Adjoint du patrimoine principal de 1ère classe 3e échelon</v>
      </c>
      <c r="B376" s="10" t="str">
        <f>Filières!$G$14</f>
        <v>Culturelle_patrimoine_bibliothèque</v>
      </c>
      <c r="C376" s="10" t="str">
        <f>Grades!$A$22</f>
        <v>Adjoint_patrimoine</v>
      </c>
      <c r="D376" s="10" t="str">
        <f>Grades!$A$25</f>
        <v>Adjoint du patrimoine principal de 1ère classe</v>
      </c>
      <c r="E376" s="9" t="s">
        <v>24</v>
      </c>
      <c r="F376" s="9">
        <v>412</v>
      </c>
    </row>
    <row r="377" spans="1:6" ht="15">
      <c r="A377" s="21" t="str">
        <f t="shared" si="7"/>
        <v>Adjoint du patrimoine principal de 1ère classe 2e échelon</v>
      </c>
      <c r="B377" s="10" t="str">
        <f>Filières!$G$14</f>
        <v>Culturelle_patrimoine_bibliothèque</v>
      </c>
      <c r="C377" s="10" t="str">
        <f>Grades!$A$22</f>
        <v>Adjoint_patrimoine</v>
      </c>
      <c r="D377" s="10" t="str">
        <f>Grades!$A$25</f>
        <v>Adjoint du patrimoine principal de 1ère classe</v>
      </c>
      <c r="E377" s="9" t="s">
        <v>67</v>
      </c>
      <c r="F377" s="9">
        <v>397</v>
      </c>
    </row>
    <row r="378" spans="1:6" ht="15">
      <c r="A378" s="21" t="str">
        <f t="shared" si="7"/>
        <v>Adjoint du patrimoine principal de 1ère classe 1er échelon</v>
      </c>
      <c r="B378" s="10" t="str">
        <f>Filières!$G$14</f>
        <v>Culturelle_patrimoine_bibliothèque</v>
      </c>
      <c r="C378" s="10" t="str">
        <f>Grades!$A$22</f>
        <v>Adjoint_patrimoine</v>
      </c>
      <c r="D378" s="10" t="str">
        <f>Grades!$A$25</f>
        <v>Adjoint du patrimoine principal de 1ère classe</v>
      </c>
      <c r="E378" s="9" t="s">
        <v>68</v>
      </c>
      <c r="F378" s="9">
        <v>388</v>
      </c>
    </row>
    <row r="379" spans="1:6" ht="15">
      <c r="A379" s="21" t="str">
        <f t="shared" si="7"/>
        <v>Conservateur de bibliothèque 7e échelon</v>
      </c>
      <c r="B379" s="10" t="str">
        <f>Filières!$G$14</f>
        <v>Culturelle_patrimoine_bibliothèque</v>
      </c>
      <c r="C379" s="10" t="str">
        <f>Grades!$C$22</f>
        <v>Conservateur_bibliothèque</v>
      </c>
      <c r="D379" s="10" t="str">
        <f>Grades!$C$23</f>
        <v>Conservateur de bibliothèque</v>
      </c>
      <c r="E379" s="9" t="s">
        <v>61</v>
      </c>
      <c r="F379" s="9">
        <v>862</v>
      </c>
    </row>
    <row r="380" spans="1:6" ht="15">
      <c r="A380" s="21" t="str">
        <f t="shared" si="7"/>
        <v>Conservateur de bibliothèque 6e échelon</v>
      </c>
      <c r="B380" s="10" t="str">
        <f>Filières!$G$14</f>
        <v>Culturelle_patrimoine_bibliothèque</v>
      </c>
      <c r="C380" s="10" t="str">
        <f>Grades!$C$22</f>
        <v>Conservateur_bibliothèque</v>
      </c>
      <c r="D380" s="10" t="str">
        <f>Grades!$C$23</f>
        <v>Conservateur de bibliothèque</v>
      </c>
      <c r="E380" s="9" t="s">
        <v>63</v>
      </c>
      <c r="F380" s="23">
        <v>787</v>
      </c>
    </row>
    <row r="381" spans="1:6" ht="15">
      <c r="A381" s="21" t="str">
        <f t="shared" si="7"/>
        <v>Conservateur de bibliothèque 5e échelon</v>
      </c>
      <c r="B381" s="10" t="str">
        <f>Filières!$G$14</f>
        <v>Culturelle_patrimoine_bibliothèque</v>
      </c>
      <c r="C381" s="10" t="str">
        <f>Grades!$C$22</f>
        <v>Conservateur_bibliothèque</v>
      </c>
      <c r="D381" s="10" t="str">
        <f>Grades!$C$23</f>
        <v>Conservateur de bibliothèque</v>
      </c>
      <c r="E381" s="9" t="s">
        <v>64</v>
      </c>
      <c r="F381" s="23">
        <v>713</v>
      </c>
    </row>
    <row r="382" spans="1:6" ht="15">
      <c r="A382" s="21" t="str">
        <f t="shared" si="7"/>
        <v>Conservateur de bibliothèque 4e échelon</v>
      </c>
      <c r="B382" s="10" t="str">
        <f>Filières!$G$14</f>
        <v>Culturelle_patrimoine_bibliothèque</v>
      </c>
      <c r="C382" s="10" t="str">
        <f>Grades!$C$22</f>
        <v>Conservateur_bibliothèque</v>
      </c>
      <c r="D382" s="10" t="str">
        <f>Grades!$C$23</f>
        <v>Conservateur de bibliothèque</v>
      </c>
      <c r="E382" s="9" t="s">
        <v>66</v>
      </c>
      <c r="F382" s="23">
        <v>659</v>
      </c>
    </row>
    <row r="383" spans="1:6" ht="15">
      <c r="A383" s="21" t="str">
        <f t="shared" si="7"/>
        <v>Conservateur de bibliothèque 3e échelon</v>
      </c>
      <c r="B383" s="10" t="str">
        <f>Filières!$G$14</f>
        <v>Culturelle_patrimoine_bibliothèque</v>
      </c>
      <c r="C383" s="10" t="str">
        <f>Grades!$C$22</f>
        <v>Conservateur_bibliothèque</v>
      </c>
      <c r="D383" s="10" t="str">
        <f>Grades!$C$23</f>
        <v>Conservateur de bibliothèque</v>
      </c>
      <c r="E383" s="9" t="s">
        <v>24</v>
      </c>
      <c r="F383" s="23">
        <v>605</v>
      </c>
    </row>
    <row r="384" spans="1:6" ht="15">
      <c r="A384" s="21" t="str">
        <f t="shared" si="7"/>
        <v>Conservateur de bibliothèque 2e échelon</v>
      </c>
      <c r="B384" s="10" t="str">
        <f>Filières!$G$14</f>
        <v>Culturelle_patrimoine_bibliothèque</v>
      </c>
      <c r="C384" s="10" t="str">
        <f>Grades!$C$22</f>
        <v>Conservateur_bibliothèque</v>
      </c>
      <c r="D384" s="10" t="str">
        <f>Grades!$C$23</f>
        <v>Conservateur de bibliothèque</v>
      </c>
      <c r="E384" s="9" t="s">
        <v>67</v>
      </c>
      <c r="F384" s="23">
        <v>551</v>
      </c>
    </row>
    <row r="385" spans="1:6" ht="15">
      <c r="A385" s="21" t="str">
        <f aca="true" t="shared" si="8" ref="A385:A447">D385&amp;" "&amp;E385</f>
        <v>Conservateur de bibliothèque 1er échelon</v>
      </c>
      <c r="B385" s="10" t="str">
        <f>Filières!$G$14</f>
        <v>Culturelle_patrimoine_bibliothèque</v>
      </c>
      <c r="C385" s="10" t="str">
        <f>Grades!$C$22</f>
        <v>Conservateur_bibliothèque</v>
      </c>
      <c r="D385" s="10" t="str">
        <f>Grades!$C$23</f>
        <v>Conservateur de bibliothèque</v>
      </c>
      <c r="E385" s="9" t="s">
        <v>68</v>
      </c>
      <c r="F385" s="23">
        <v>510</v>
      </c>
    </row>
    <row r="386" spans="1:6" ht="15">
      <c r="A386" s="21" t="str">
        <f t="shared" si="8"/>
        <v>Conservateur de bibliothèque Echelon de stage</v>
      </c>
      <c r="B386" s="10" t="str">
        <f>Filières!$G$14</f>
        <v>Culturelle_patrimoine_bibliothèque</v>
      </c>
      <c r="C386" s="10" t="str">
        <f>Grades!$C$22</f>
        <v>Conservateur_bibliothèque</v>
      </c>
      <c r="D386" s="10" t="str">
        <f>Grades!$C$23</f>
        <v>Conservateur de bibliothèque</v>
      </c>
      <c r="E386" s="9" t="s">
        <v>72</v>
      </c>
      <c r="F386" s="9">
        <v>470</v>
      </c>
    </row>
    <row r="387" spans="1:6" ht="15">
      <c r="A387" s="21" t="str">
        <f t="shared" si="8"/>
        <v>Conservateur de bibliothèque 2e échelon (élève)</v>
      </c>
      <c r="B387" s="10" t="str">
        <f>Filières!$G$14</f>
        <v>Culturelle_patrimoine_bibliothèque</v>
      </c>
      <c r="C387" s="10" t="str">
        <f>Grades!$C$22</f>
        <v>Conservateur_bibliothèque</v>
      </c>
      <c r="D387" s="10" t="str">
        <f>Grades!$C$23</f>
        <v>Conservateur de bibliothèque</v>
      </c>
      <c r="E387" s="9" t="s">
        <v>69</v>
      </c>
      <c r="F387" s="23">
        <v>459</v>
      </c>
    </row>
    <row r="388" spans="1:6" ht="15">
      <c r="A388" s="21" t="str">
        <f t="shared" si="8"/>
        <v>Conservateur de bibliothèque 1er échelon (élève)</v>
      </c>
      <c r="B388" s="10" t="str">
        <f>Filières!$G$14</f>
        <v>Culturelle_patrimoine_bibliothèque</v>
      </c>
      <c r="C388" s="10" t="str">
        <f>Grades!$C$22</f>
        <v>Conservateur_bibliothèque</v>
      </c>
      <c r="D388" s="10" t="str">
        <f>Grades!$C$23</f>
        <v>Conservateur de bibliothèque</v>
      </c>
      <c r="E388" s="9" t="s">
        <v>70</v>
      </c>
      <c r="F388" s="23">
        <v>416</v>
      </c>
    </row>
    <row r="389" spans="1:6" ht="15">
      <c r="A389" s="21" t="str">
        <f t="shared" si="8"/>
        <v>Conservateur en chef de bibliothèque 6e échelon</v>
      </c>
      <c r="B389" s="10" t="str">
        <f>Filières!$G$14</f>
        <v>Culturelle_patrimoine_bibliothèque</v>
      </c>
      <c r="C389" s="10" t="str">
        <f>Grades!$C$22</f>
        <v>Conservateur_bibliothèque</v>
      </c>
      <c r="D389" s="10" t="str">
        <f>Grades!$C$24</f>
        <v>Conservateur en chef de bibliothèque</v>
      </c>
      <c r="E389" s="9" t="s">
        <v>63</v>
      </c>
      <c r="F389" s="23" t="s">
        <v>332</v>
      </c>
    </row>
    <row r="390" spans="1:6" ht="15">
      <c r="A390" s="21" t="str">
        <f t="shared" si="8"/>
        <v>Conservateur en chef de bibliothèque 5e échelon</v>
      </c>
      <c r="B390" s="10" t="str">
        <f>Filières!$G$14</f>
        <v>Culturelle_patrimoine_bibliothèque</v>
      </c>
      <c r="C390" s="10" t="str">
        <f>Grades!$C$22</f>
        <v>Conservateur_bibliothèque</v>
      </c>
      <c r="D390" s="10" t="str">
        <f>Grades!$C$24</f>
        <v>Conservateur en chef de bibliothèque</v>
      </c>
      <c r="E390" s="9" t="s">
        <v>64</v>
      </c>
      <c r="F390" s="23">
        <v>1027</v>
      </c>
    </row>
    <row r="391" spans="1:6" ht="15">
      <c r="A391" s="21" t="str">
        <f t="shared" si="8"/>
        <v>Conservateur en chef de bibliothèque 4e échelon</v>
      </c>
      <c r="B391" s="10" t="str">
        <f>Filières!$G$14</f>
        <v>Culturelle_patrimoine_bibliothèque</v>
      </c>
      <c r="C391" s="10" t="str">
        <f>Grades!$C$22</f>
        <v>Conservateur_bibliothèque</v>
      </c>
      <c r="D391" s="10" t="str">
        <f>Grades!$C$24</f>
        <v>Conservateur en chef de bibliothèque</v>
      </c>
      <c r="E391" s="9" t="s">
        <v>66</v>
      </c>
      <c r="F391" s="23">
        <v>977</v>
      </c>
    </row>
    <row r="392" spans="1:6" ht="15">
      <c r="A392" s="21" t="str">
        <f t="shared" si="8"/>
        <v>Conservateur en chef de bibliothèque 3e échelon</v>
      </c>
      <c r="B392" s="10" t="str">
        <f>Filières!$G$14</f>
        <v>Culturelle_patrimoine_bibliothèque</v>
      </c>
      <c r="C392" s="10" t="str">
        <f>Grades!$C$22</f>
        <v>Conservateur_bibliothèque</v>
      </c>
      <c r="D392" s="10" t="str">
        <f>Grades!$C$24</f>
        <v>Conservateur en chef de bibliothèque</v>
      </c>
      <c r="E392" s="9" t="s">
        <v>24</v>
      </c>
      <c r="F392" s="23">
        <v>883</v>
      </c>
    </row>
    <row r="393" spans="1:6" ht="15">
      <c r="A393" s="21" t="str">
        <f t="shared" si="8"/>
        <v>Conservateur en chef de bibliothèque 2e échelon</v>
      </c>
      <c r="B393" s="10" t="str">
        <f>Filières!$G$14</f>
        <v>Culturelle_patrimoine_bibliothèque</v>
      </c>
      <c r="C393" s="10" t="str">
        <f>Grades!$C$22</f>
        <v>Conservateur_bibliothèque</v>
      </c>
      <c r="D393" s="10" t="str">
        <f>Grades!$C$24</f>
        <v>Conservateur en chef de bibliothèque</v>
      </c>
      <c r="E393" s="9" t="s">
        <v>67</v>
      </c>
      <c r="F393" s="23">
        <v>792</v>
      </c>
    </row>
    <row r="394" spans="1:6" ht="15">
      <c r="A394" s="21" t="str">
        <f t="shared" si="8"/>
        <v>Conservateur en chef de bibliothèque 1er échelon</v>
      </c>
      <c r="B394" s="10" t="str">
        <f>Filières!$G$14</f>
        <v>Culturelle_patrimoine_bibliothèque</v>
      </c>
      <c r="C394" s="10" t="str">
        <f>Grades!$C$22</f>
        <v>Conservateur_bibliothèque</v>
      </c>
      <c r="D394" s="10" t="str">
        <f>Grades!$C$24</f>
        <v>Conservateur en chef de bibliothèque</v>
      </c>
      <c r="E394" s="9" t="s">
        <v>68</v>
      </c>
      <c r="F394" s="23">
        <v>713</v>
      </c>
    </row>
    <row r="395" spans="1:6" ht="15">
      <c r="A395" s="21" t="str">
        <f t="shared" si="8"/>
        <v>Bibliothécaire 11e échelon</v>
      </c>
      <c r="B395" s="10" t="str">
        <f>Filières!$G$14</f>
        <v>Culturelle_patrimoine_bibliothèque</v>
      </c>
      <c r="C395" s="10" t="str">
        <f>Grades!$E$22</f>
        <v>Bibliothécaire</v>
      </c>
      <c r="D395" s="10" t="str">
        <f>Grades!$E$23</f>
        <v>Bibliothécaire</v>
      </c>
      <c r="E395" s="9" t="s">
        <v>53</v>
      </c>
      <c r="F395" s="9">
        <v>821</v>
      </c>
    </row>
    <row r="396" spans="1:6" ht="15">
      <c r="A396" s="21" t="str">
        <f t="shared" si="8"/>
        <v>Bibliothécaire 10e échelon</v>
      </c>
      <c r="B396" s="10" t="str">
        <f>Filières!$G$14</f>
        <v>Culturelle_patrimoine_bibliothèque</v>
      </c>
      <c r="C396" s="10" t="str">
        <f>Grades!$E$22</f>
        <v>Bibliothécaire</v>
      </c>
      <c r="D396" s="10" t="str">
        <f>Grades!$E$23</f>
        <v>Bibliothécaire</v>
      </c>
      <c r="E396" s="9" t="s">
        <v>55</v>
      </c>
      <c r="F396" s="9">
        <v>778</v>
      </c>
    </row>
    <row r="397" spans="1:6" ht="15">
      <c r="A397" s="21" t="str">
        <f t="shared" si="8"/>
        <v>Bibliothécaire 9e échelon</v>
      </c>
      <c r="B397" s="10" t="str">
        <f>Filières!$G$14</f>
        <v>Culturelle_patrimoine_bibliothèque</v>
      </c>
      <c r="C397" s="10" t="str">
        <f>Grades!$E$22</f>
        <v>Bibliothécaire</v>
      </c>
      <c r="D397" s="10" t="str">
        <f>Grades!$E$23</f>
        <v>Bibliothécaire</v>
      </c>
      <c r="E397" s="9" t="s">
        <v>57</v>
      </c>
      <c r="F397" s="9">
        <v>732</v>
      </c>
    </row>
    <row r="398" spans="1:6" ht="15">
      <c r="A398" s="21" t="str">
        <f t="shared" si="8"/>
        <v>Bibliothécaire 8e échelon</v>
      </c>
      <c r="B398" s="10" t="str">
        <f>Filières!$G$14</f>
        <v>Culturelle_patrimoine_bibliothèque</v>
      </c>
      <c r="C398" s="10" t="str">
        <f>Grades!$E$22</f>
        <v>Bibliothécaire</v>
      </c>
      <c r="D398" s="10" t="str">
        <f>Grades!$E$23</f>
        <v>Bibliothécaire</v>
      </c>
      <c r="E398" s="9" t="s">
        <v>59</v>
      </c>
      <c r="F398" s="9">
        <v>693</v>
      </c>
    </row>
    <row r="399" spans="1:6" ht="15">
      <c r="A399" s="21" t="str">
        <f t="shared" si="8"/>
        <v>Bibliothécaire 7e échelon</v>
      </c>
      <c r="B399" s="10" t="str">
        <f>Filières!$G$14</f>
        <v>Culturelle_patrimoine_bibliothèque</v>
      </c>
      <c r="C399" s="10" t="str">
        <f>Grades!$E$22</f>
        <v>Bibliothécaire</v>
      </c>
      <c r="D399" s="10" t="str">
        <f>Grades!$E$23</f>
        <v>Bibliothécaire</v>
      </c>
      <c r="E399" s="9" t="s">
        <v>61</v>
      </c>
      <c r="F399" s="9">
        <v>653</v>
      </c>
    </row>
    <row r="400" spans="1:6" ht="15">
      <c r="A400" s="21" t="str">
        <f t="shared" si="8"/>
        <v>Bibliothécaire 6e échelon</v>
      </c>
      <c r="B400" s="10" t="str">
        <f>Filières!$G$14</f>
        <v>Culturelle_patrimoine_bibliothèque</v>
      </c>
      <c r="C400" s="10" t="str">
        <f>Grades!$E$22</f>
        <v>Bibliothécaire</v>
      </c>
      <c r="D400" s="10" t="str">
        <f>Grades!$E$23</f>
        <v>Bibliothécaire</v>
      </c>
      <c r="E400" s="9" t="s">
        <v>63</v>
      </c>
      <c r="F400" s="23">
        <v>611</v>
      </c>
    </row>
    <row r="401" spans="1:6" ht="15">
      <c r="A401" s="21" t="str">
        <f t="shared" si="8"/>
        <v>Bibliothécaire 5e échelon</v>
      </c>
      <c r="B401" s="10" t="str">
        <f>Filières!$G$14</f>
        <v>Culturelle_patrimoine_bibliothèque</v>
      </c>
      <c r="C401" s="10" t="str">
        <f>Grades!$E$22</f>
        <v>Bibliothécaire</v>
      </c>
      <c r="D401" s="10" t="str">
        <f>Grades!$E$23</f>
        <v>Bibliothécaire</v>
      </c>
      <c r="E401" s="9" t="s">
        <v>64</v>
      </c>
      <c r="F401" s="23">
        <v>567</v>
      </c>
    </row>
    <row r="402" spans="1:6" ht="15">
      <c r="A402" s="21" t="str">
        <f t="shared" si="8"/>
        <v>Bibliothécaire 4e échelon</v>
      </c>
      <c r="B402" s="10" t="str">
        <f>Filières!$G$14</f>
        <v>Culturelle_patrimoine_bibliothèque</v>
      </c>
      <c r="C402" s="10" t="str">
        <f>Grades!$E$22</f>
        <v>Bibliothécaire</v>
      </c>
      <c r="D402" s="10" t="str">
        <f>Grades!$E$23</f>
        <v>Bibliothécaire</v>
      </c>
      <c r="E402" s="9" t="s">
        <v>66</v>
      </c>
      <c r="F402" s="23">
        <v>525</v>
      </c>
    </row>
    <row r="403" spans="1:6" ht="15">
      <c r="A403" s="21" t="str">
        <f t="shared" si="8"/>
        <v>Bibliothécaire 3e échelon</v>
      </c>
      <c r="B403" s="10" t="str">
        <f>Filières!$G$14</f>
        <v>Culturelle_patrimoine_bibliothèque</v>
      </c>
      <c r="C403" s="10" t="str">
        <f>Grades!$E$22</f>
        <v>Bibliothécaire</v>
      </c>
      <c r="D403" s="10" t="str">
        <f>Grades!$E$23</f>
        <v>Bibliothécaire</v>
      </c>
      <c r="E403" s="9" t="s">
        <v>24</v>
      </c>
      <c r="F403" s="23">
        <v>499</v>
      </c>
    </row>
    <row r="404" spans="1:6" ht="15">
      <c r="A404" s="21" t="str">
        <f t="shared" si="8"/>
        <v>Bibliothécaire 2e échelon</v>
      </c>
      <c r="B404" s="10" t="str">
        <f>Filières!$G$14</f>
        <v>Culturelle_patrimoine_bibliothèque</v>
      </c>
      <c r="C404" s="10" t="str">
        <f>Grades!$E$22</f>
        <v>Bibliothécaire</v>
      </c>
      <c r="D404" s="10" t="str">
        <f>Grades!$E$23</f>
        <v>Bibliothécaire</v>
      </c>
      <c r="E404" s="9" t="s">
        <v>67</v>
      </c>
      <c r="F404" s="23">
        <v>469</v>
      </c>
    </row>
    <row r="405" spans="1:6" ht="15">
      <c r="A405" s="21" t="str">
        <f t="shared" si="8"/>
        <v>Bibliothécaire 1er échelon</v>
      </c>
      <c r="B405" s="10" t="str">
        <f>Filières!$G$14</f>
        <v>Culturelle_patrimoine_bibliothèque</v>
      </c>
      <c r="C405" s="10" t="str">
        <f>Grades!$E$22</f>
        <v>Bibliothécaire</v>
      </c>
      <c r="D405" s="10" t="str">
        <f>Grades!$E$23</f>
        <v>Bibliothécaire</v>
      </c>
      <c r="E405" s="9" t="s">
        <v>68</v>
      </c>
      <c r="F405" s="23">
        <v>444</v>
      </c>
    </row>
    <row r="406" spans="1:6" ht="15">
      <c r="A406" s="21" t="str">
        <f t="shared" si="8"/>
        <v>Bibliothécaire principal 10e échelon</v>
      </c>
      <c r="B406" s="10" t="str">
        <f>Filières!$G$14</f>
        <v>Culturelle_patrimoine_bibliothèque</v>
      </c>
      <c r="C406" s="10" t="str">
        <f>Grades!$E$22</f>
        <v>Bibliothécaire</v>
      </c>
      <c r="D406" s="10" t="str">
        <f>Grades!$E$24</f>
        <v>Bibliothécaire principal</v>
      </c>
      <c r="E406" s="9" t="s">
        <v>55</v>
      </c>
      <c r="F406" s="9">
        <v>1015</v>
      </c>
    </row>
    <row r="407" spans="1:6" ht="15">
      <c r="A407" s="21" t="str">
        <f t="shared" si="8"/>
        <v>Bibliothécaire principal 9e échelon</v>
      </c>
      <c r="B407" s="10" t="str">
        <f>Filières!$G$14</f>
        <v>Culturelle_patrimoine_bibliothèque</v>
      </c>
      <c r="C407" s="10" t="str">
        <f>Grades!$E$22</f>
        <v>Bibliothécaire</v>
      </c>
      <c r="D407" s="10" t="str">
        <f>Grades!$E$24</f>
        <v>Bibliothécaire principal</v>
      </c>
      <c r="E407" s="9" t="s">
        <v>57</v>
      </c>
      <c r="F407" s="9">
        <v>995</v>
      </c>
    </row>
    <row r="408" spans="1:6" ht="15">
      <c r="A408" s="21" t="str">
        <f t="shared" si="8"/>
        <v>Bibliothécaire principal 8e échelon</v>
      </c>
      <c r="B408" s="10" t="str">
        <f>Filières!$G$14</f>
        <v>Culturelle_patrimoine_bibliothèque</v>
      </c>
      <c r="C408" s="10" t="str">
        <f>Grades!$E$22</f>
        <v>Bibliothécaire</v>
      </c>
      <c r="D408" s="10" t="str">
        <f>Grades!$E$24</f>
        <v>Bibliothécaire principal</v>
      </c>
      <c r="E408" s="9" t="s">
        <v>59</v>
      </c>
      <c r="F408" s="9">
        <v>946</v>
      </c>
    </row>
    <row r="409" spans="1:6" ht="15">
      <c r="A409" s="21" t="str">
        <f t="shared" si="8"/>
        <v>Bibliothécaire principal 7e échelon</v>
      </c>
      <c r="B409" s="10" t="str">
        <f>Filières!$G$14</f>
        <v>Culturelle_patrimoine_bibliothèque</v>
      </c>
      <c r="C409" s="10" t="str">
        <f>Grades!$E$22</f>
        <v>Bibliothécaire</v>
      </c>
      <c r="D409" s="10" t="str">
        <f>Grades!$E$24</f>
        <v>Bibliothécaire principal</v>
      </c>
      <c r="E409" s="9" t="s">
        <v>61</v>
      </c>
      <c r="F409" s="9">
        <v>896</v>
      </c>
    </row>
    <row r="410" spans="1:6" ht="15">
      <c r="A410" s="21" t="str">
        <f t="shared" si="8"/>
        <v>Bibliothécaire principal 6e échelon</v>
      </c>
      <c r="B410" s="10" t="str">
        <f>Filières!$G$14</f>
        <v>Culturelle_patrimoine_bibliothèque</v>
      </c>
      <c r="C410" s="10" t="str">
        <f>Grades!$E$22</f>
        <v>Bibliothécaire</v>
      </c>
      <c r="D410" s="10" t="str">
        <f>Grades!$E$24</f>
        <v>Bibliothécaire principal</v>
      </c>
      <c r="E410" s="9" t="s">
        <v>63</v>
      </c>
      <c r="F410" s="23">
        <v>843</v>
      </c>
    </row>
    <row r="411" spans="1:6" ht="15">
      <c r="A411" s="21" t="str">
        <f t="shared" si="8"/>
        <v>Bibliothécaire principal 5e échelon</v>
      </c>
      <c r="B411" s="10" t="str">
        <f>Filières!$G$14</f>
        <v>Culturelle_patrimoine_bibliothèque</v>
      </c>
      <c r="C411" s="10" t="str">
        <f>Grades!$E$22</f>
        <v>Bibliothécaire</v>
      </c>
      <c r="D411" s="10" t="str">
        <f>Grades!$E$24</f>
        <v>Bibliothécaire principal</v>
      </c>
      <c r="E411" s="9" t="s">
        <v>64</v>
      </c>
      <c r="F411" s="23">
        <v>791</v>
      </c>
    </row>
    <row r="412" spans="1:6" ht="15">
      <c r="A412" s="21" t="str">
        <f t="shared" si="8"/>
        <v>Bibliothécaire principal 4e échelon</v>
      </c>
      <c r="B412" s="10" t="str">
        <f>Filières!$G$14</f>
        <v>Culturelle_patrimoine_bibliothèque</v>
      </c>
      <c r="C412" s="10" t="str">
        <f>Grades!$E$22</f>
        <v>Bibliothécaire</v>
      </c>
      <c r="D412" s="10" t="str">
        <f>Grades!$E$24</f>
        <v>Bibliothécaire principal</v>
      </c>
      <c r="E412" s="9" t="s">
        <v>66</v>
      </c>
      <c r="F412" s="23">
        <v>732</v>
      </c>
    </row>
    <row r="413" spans="1:6" ht="15">
      <c r="A413" s="21" t="str">
        <f t="shared" si="8"/>
        <v>Bibliothécaire principal 3e échelon</v>
      </c>
      <c r="B413" s="10" t="str">
        <f>Filières!$G$14</f>
        <v>Culturelle_patrimoine_bibliothèque</v>
      </c>
      <c r="C413" s="10" t="str">
        <f>Grades!$E$22</f>
        <v>Bibliothécaire</v>
      </c>
      <c r="D413" s="10" t="str">
        <f>Grades!$E$24</f>
        <v>Bibliothécaire principal</v>
      </c>
      <c r="E413" s="9" t="s">
        <v>24</v>
      </c>
      <c r="F413" s="23">
        <v>693</v>
      </c>
    </row>
    <row r="414" spans="1:6" ht="15">
      <c r="A414" s="21" t="str">
        <f t="shared" si="8"/>
        <v>Bibliothécaire principal 2e échelon</v>
      </c>
      <c r="B414" s="10" t="str">
        <f>Filières!$G$14</f>
        <v>Culturelle_patrimoine_bibliothèque</v>
      </c>
      <c r="C414" s="10" t="str">
        <f>Grades!$E$22</f>
        <v>Bibliothécaire</v>
      </c>
      <c r="D414" s="10" t="str">
        <f>Grades!$E$24</f>
        <v>Bibliothécaire principal</v>
      </c>
      <c r="E414" s="9" t="s">
        <v>67</v>
      </c>
      <c r="F414" s="23">
        <v>639</v>
      </c>
    </row>
    <row r="415" spans="1:6" ht="15">
      <c r="A415" s="21" t="str">
        <f t="shared" si="8"/>
        <v>Bibliothécaire principal 1er échelon</v>
      </c>
      <c r="B415" s="10" t="str">
        <f>Filières!$G$14</f>
        <v>Culturelle_patrimoine_bibliothèque</v>
      </c>
      <c r="C415" s="10" t="str">
        <f>Grades!$E$22</f>
        <v>Bibliothécaire</v>
      </c>
      <c r="D415" s="10" t="str">
        <f>Grades!$E$24</f>
        <v>Bibliothécaire principal</v>
      </c>
      <c r="E415" s="9" t="s">
        <v>68</v>
      </c>
      <c r="F415" s="23">
        <v>593</v>
      </c>
    </row>
    <row r="416" spans="1:6" ht="15">
      <c r="A416" s="21" t="str">
        <f t="shared" si="8"/>
        <v>Auxiliaire de soins principal de 2ème classe 12e échelon</v>
      </c>
      <c r="B416" s="10" t="str">
        <f>Filières!$A$21</f>
        <v>Médico_sociale</v>
      </c>
      <c r="C416" s="10" t="str">
        <f>Grades!$A$27</f>
        <v>Auxiliaire_soins</v>
      </c>
      <c r="D416" s="10" t="str">
        <f>Grades!$A$28</f>
        <v>Auxiliaire de soins principal de 2ème classe</v>
      </c>
      <c r="E416" s="9" t="s">
        <v>51</v>
      </c>
      <c r="F416" s="9">
        <v>486</v>
      </c>
    </row>
    <row r="417" spans="1:6" ht="15">
      <c r="A417" s="21" t="str">
        <f t="shared" si="8"/>
        <v>Auxiliaire de soins principal de 2ème classe 11e échelon</v>
      </c>
      <c r="B417" s="10" t="str">
        <f>Filières!$A$21</f>
        <v>Médico_sociale</v>
      </c>
      <c r="C417" s="10" t="str">
        <f>Grades!$A$27</f>
        <v>Auxiliaire_soins</v>
      </c>
      <c r="D417" s="10" t="str">
        <f>Grades!$A$28</f>
        <v>Auxiliaire de soins principal de 2ème classe</v>
      </c>
      <c r="E417" s="9" t="s">
        <v>53</v>
      </c>
      <c r="F417" s="9">
        <v>473</v>
      </c>
    </row>
    <row r="418" spans="1:6" ht="15">
      <c r="A418" s="21" t="str">
        <f t="shared" si="8"/>
        <v>Auxiliaire de soins principal de 2ème classe 10e échelon</v>
      </c>
      <c r="B418" s="10" t="str">
        <f>Filières!$A$21</f>
        <v>Médico_sociale</v>
      </c>
      <c r="C418" s="10" t="str">
        <f>Grades!$A$27</f>
        <v>Auxiliaire_soins</v>
      </c>
      <c r="D418" s="10" t="str">
        <f>Grades!$A$28</f>
        <v>Auxiliaire de soins principal de 2ème classe</v>
      </c>
      <c r="E418" s="9" t="s">
        <v>55</v>
      </c>
      <c r="F418" s="9">
        <v>461</v>
      </c>
    </row>
    <row r="419" spans="1:6" ht="15">
      <c r="A419" s="21" t="str">
        <f t="shared" si="8"/>
        <v>Auxiliaire de soins principal de 2ème classe 9e échelon</v>
      </c>
      <c r="B419" s="10" t="str">
        <f>Filières!$A$21</f>
        <v>Médico_sociale</v>
      </c>
      <c r="C419" s="10" t="str">
        <f>Grades!$A$27</f>
        <v>Auxiliaire_soins</v>
      </c>
      <c r="D419" s="10" t="str">
        <f>Grades!$A$28</f>
        <v>Auxiliaire de soins principal de 2ème classe</v>
      </c>
      <c r="E419" s="9" t="s">
        <v>57</v>
      </c>
      <c r="F419" s="9">
        <v>446</v>
      </c>
    </row>
    <row r="420" spans="1:6" ht="15">
      <c r="A420" s="21" t="str">
        <f t="shared" si="8"/>
        <v>Auxiliaire de soins principal de 2ème classe 8e échelon</v>
      </c>
      <c r="B420" s="10" t="str">
        <f>Filières!$A$21</f>
        <v>Médico_sociale</v>
      </c>
      <c r="C420" s="10" t="str">
        <f>Grades!$A$27</f>
        <v>Auxiliaire_soins</v>
      </c>
      <c r="D420" s="10" t="str">
        <f>Grades!$A$28</f>
        <v>Auxiliaire de soins principal de 2ème classe</v>
      </c>
      <c r="E420" s="9" t="s">
        <v>59</v>
      </c>
      <c r="F420" s="9">
        <v>430</v>
      </c>
    </row>
    <row r="421" spans="1:6" ht="15">
      <c r="A421" s="21" t="str">
        <f t="shared" si="8"/>
        <v>Auxiliaire de soins principal de 2ème classe 7e échelon</v>
      </c>
      <c r="B421" s="10" t="str">
        <f>Filières!$A$21</f>
        <v>Médico_sociale</v>
      </c>
      <c r="C421" s="10" t="str">
        <f>Grades!$A$27</f>
        <v>Auxiliaire_soins</v>
      </c>
      <c r="D421" s="10" t="str">
        <f>Grades!$A$28</f>
        <v>Auxiliaire de soins principal de 2ème classe</v>
      </c>
      <c r="E421" s="9" t="s">
        <v>61</v>
      </c>
      <c r="F421" s="9">
        <v>416</v>
      </c>
    </row>
    <row r="422" spans="1:6" ht="15">
      <c r="A422" s="21" t="str">
        <f t="shared" si="8"/>
        <v>Auxiliaire de soins principal de 2ème classe 6e échelon</v>
      </c>
      <c r="B422" s="10" t="str">
        <f>Filières!$A$21</f>
        <v>Médico_sociale</v>
      </c>
      <c r="C422" s="10" t="str">
        <f>Grades!$A$27</f>
        <v>Auxiliaire_soins</v>
      </c>
      <c r="D422" s="10" t="str">
        <f>Grades!$A$28</f>
        <v>Auxiliaire de soins principal de 2ème classe</v>
      </c>
      <c r="E422" s="9" t="s">
        <v>63</v>
      </c>
      <c r="F422" s="9">
        <v>404</v>
      </c>
    </row>
    <row r="423" spans="1:6" ht="15">
      <c r="A423" s="21" t="str">
        <f t="shared" si="8"/>
        <v>Auxiliaire de soins principal de 2ème classe 5e échelon</v>
      </c>
      <c r="B423" s="10" t="str">
        <f>Filières!$A$21</f>
        <v>Médico_sociale</v>
      </c>
      <c r="C423" s="10" t="str">
        <f>Grades!$A$27</f>
        <v>Auxiliaire_soins</v>
      </c>
      <c r="D423" s="10" t="str">
        <f>Grades!$A$28</f>
        <v>Auxiliaire de soins principal de 2ème classe</v>
      </c>
      <c r="E423" s="9" t="s">
        <v>64</v>
      </c>
      <c r="F423" s="9">
        <v>396</v>
      </c>
    </row>
    <row r="424" spans="1:6" ht="15">
      <c r="A424" s="21" t="str">
        <f t="shared" si="8"/>
        <v>Auxiliaire de soins principal de 2ème classe 4e échelon</v>
      </c>
      <c r="B424" s="10" t="str">
        <f>Filières!$A$21</f>
        <v>Médico_sociale</v>
      </c>
      <c r="C424" s="10" t="str">
        <f>Grades!$A$27</f>
        <v>Auxiliaire_soins</v>
      </c>
      <c r="D424" s="10" t="str">
        <f>Grades!$A$28</f>
        <v>Auxiliaire de soins principal de 2ème classe</v>
      </c>
      <c r="E424" s="9" t="s">
        <v>66</v>
      </c>
      <c r="F424" s="9">
        <v>387</v>
      </c>
    </row>
    <row r="425" spans="1:6" ht="15">
      <c r="A425" s="21" t="str">
        <f t="shared" si="8"/>
        <v>Auxiliaire de soins principal de 2ème classe 3e échelon</v>
      </c>
      <c r="B425" s="10" t="str">
        <f>Filières!$A$21</f>
        <v>Médico_sociale</v>
      </c>
      <c r="C425" s="10" t="str">
        <f>Grades!$A$27</f>
        <v>Auxiliaire_soins</v>
      </c>
      <c r="D425" s="10" t="str">
        <f>Grades!$A$28</f>
        <v>Auxiliaire de soins principal de 2ème classe</v>
      </c>
      <c r="E425" s="9" t="s">
        <v>24</v>
      </c>
      <c r="F425" s="9">
        <v>376</v>
      </c>
    </row>
    <row r="426" spans="1:6" ht="15">
      <c r="A426" s="21" t="str">
        <f t="shared" si="8"/>
        <v>Auxiliaire de soins principal de 2ème classe 2e échelon</v>
      </c>
      <c r="B426" s="10" t="str">
        <f>Filières!$A$21</f>
        <v>Médico_sociale</v>
      </c>
      <c r="C426" s="10" t="str">
        <f>Grades!$A$27</f>
        <v>Auxiliaire_soins</v>
      </c>
      <c r="D426" s="10" t="str">
        <f>Grades!$A$28</f>
        <v>Auxiliaire de soins principal de 2ème classe</v>
      </c>
      <c r="E426" s="9" t="s">
        <v>67</v>
      </c>
      <c r="F426" s="9">
        <v>371</v>
      </c>
    </row>
    <row r="427" spans="1:6" ht="15">
      <c r="A427" s="21" t="str">
        <f t="shared" si="8"/>
        <v>Auxiliaire de soins principal de 2ème classe 1er échelon</v>
      </c>
      <c r="B427" s="10" t="str">
        <f>Filières!$A$21</f>
        <v>Médico_sociale</v>
      </c>
      <c r="C427" s="10" t="str">
        <f>Grades!$A$27</f>
        <v>Auxiliaire_soins</v>
      </c>
      <c r="D427" s="10" t="str">
        <f>Grades!$A$28</f>
        <v>Auxiliaire de soins principal de 2ème classe</v>
      </c>
      <c r="E427" s="9" t="s">
        <v>68</v>
      </c>
      <c r="F427" s="9">
        <v>368</v>
      </c>
    </row>
    <row r="428" spans="1:6" ht="15">
      <c r="A428" s="21" t="str">
        <f t="shared" si="8"/>
        <v>Auxiliaire de soins principal de 1ère classe 10e échelon</v>
      </c>
      <c r="B428" s="10" t="str">
        <f>Filières!$A$21</f>
        <v>Médico_sociale</v>
      </c>
      <c r="C428" s="10" t="str">
        <f>Grades!$A$27</f>
        <v>Auxiliaire_soins</v>
      </c>
      <c r="D428" s="10" t="str">
        <f>Grades!$A$29</f>
        <v>Auxiliaire de soins principal de 1ère classe</v>
      </c>
      <c r="E428" s="9" t="s">
        <v>55</v>
      </c>
      <c r="F428" s="9">
        <v>558</v>
      </c>
    </row>
    <row r="429" spans="1:6" ht="15">
      <c r="A429" s="21" t="str">
        <f t="shared" si="8"/>
        <v>Auxiliaire de soins principal de 1ère classe 9e échelon</v>
      </c>
      <c r="B429" s="10" t="str">
        <f>Filières!$A$21</f>
        <v>Médico_sociale</v>
      </c>
      <c r="C429" s="10" t="str">
        <f>Grades!$A$27</f>
        <v>Auxiliaire_soins</v>
      </c>
      <c r="D429" s="10" t="str">
        <f>Grades!$A$29</f>
        <v>Auxiliaire de soins principal de 1ère classe</v>
      </c>
      <c r="E429" s="9" t="s">
        <v>57</v>
      </c>
      <c r="F429" s="9">
        <v>525</v>
      </c>
    </row>
    <row r="430" spans="1:6" ht="15">
      <c r="A430" s="21" t="str">
        <f t="shared" si="8"/>
        <v>Auxiliaire de soins principal de 1ère classe 8e échelon</v>
      </c>
      <c r="B430" s="10" t="str">
        <f>Filières!$A$21</f>
        <v>Médico_sociale</v>
      </c>
      <c r="C430" s="10" t="str">
        <f>Grades!$A$27</f>
        <v>Auxiliaire_soins</v>
      </c>
      <c r="D430" s="10" t="str">
        <f>Grades!$A$29</f>
        <v>Auxiliaire de soins principal de 1ère classe</v>
      </c>
      <c r="E430" s="9" t="s">
        <v>59</v>
      </c>
      <c r="F430" s="9">
        <v>499</v>
      </c>
    </row>
    <row r="431" spans="1:6" ht="15">
      <c r="A431" s="21" t="str">
        <f t="shared" si="8"/>
        <v>Auxiliaire de soins principal de 1ère classe 7e échelon</v>
      </c>
      <c r="B431" s="10" t="str">
        <f>Filières!$A$21</f>
        <v>Médico_sociale</v>
      </c>
      <c r="C431" s="10" t="str">
        <f>Grades!$A$27</f>
        <v>Auxiliaire_soins</v>
      </c>
      <c r="D431" s="10" t="str">
        <f>Grades!$A$29</f>
        <v>Auxiliaire de soins principal de 1ère classe</v>
      </c>
      <c r="E431" s="9" t="s">
        <v>61</v>
      </c>
      <c r="F431" s="9">
        <v>478</v>
      </c>
    </row>
    <row r="432" spans="1:6" ht="15">
      <c r="A432" s="21" t="str">
        <f t="shared" si="8"/>
        <v>Auxiliaire de soins principal de 1ère classe 6e échelon</v>
      </c>
      <c r="B432" s="10" t="str">
        <f>Filières!$A$21</f>
        <v>Médico_sociale</v>
      </c>
      <c r="C432" s="10" t="str">
        <f>Grades!$A$27</f>
        <v>Auxiliaire_soins</v>
      </c>
      <c r="D432" s="10" t="str">
        <f>Grades!$A$29</f>
        <v>Auxiliaire de soins principal de 1ère classe</v>
      </c>
      <c r="E432" s="9" t="s">
        <v>63</v>
      </c>
      <c r="F432" s="9">
        <v>460</v>
      </c>
    </row>
    <row r="433" spans="1:6" ht="15">
      <c r="A433" s="21" t="str">
        <f t="shared" si="8"/>
        <v>Auxiliaire de soins principal de 1ère classe 5e échelon</v>
      </c>
      <c r="B433" s="10" t="str">
        <f>Filières!$A$21</f>
        <v>Médico_sociale</v>
      </c>
      <c r="C433" s="10" t="str">
        <f>Grades!$A$27</f>
        <v>Auxiliaire_soins</v>
      </c>
      <c r="D433" s="10" t="str">
        <f>Grades!$A$29</f>
        <v>Auxiliaire de soins principal de 1ère classe</v>
      </c>
      <c r="E433" s="9" t="s">
        <v>64</v>
      </c>
      <c r="F433" s="9">
        <v>448</v>
      </c>
    </row>
    <row r="434" spans="1:6" ht="15">
      <c r="A434" s="21" t="str">
        <f t="shared" si="8"/>
        <v>Auxiliaire de soins principal de 1ère classe 4e échelon</v>
      </c>
      <c r="B434" s="10" t="str">
        <f>Filières!$A$21</f>
        <v>Médico_sociale</v>
      </c>
      <c r="C434" s="10" t="str">
        <f>Grades!$A$27</f>
        <v>Auxiliaire_soins</v>
      </c>
      <c r="D434" s="10" t="str">
        <f>Grades!$A$29</f>
        <v>Auxiliaire de soins principal de 1ère classe</v>
      </c>
      <c r="E434" s="9" t="s">
        <v>66</v>
      </c>
      <c r="F434" s="9">
        <v>430</v>
      </c>
    </row>
    <row r="435" spans="1:6" ht="15">
      <c r="A435" s="21" t="str">
        <f t="shared" si="8"/>
        <v>Auxiliaire de soins principal de 1ère classe 3e échelon</v>
      </c>
      <c r="B435" s="10" t="str">
        <f>Filières!$A$21</f>
        <v>Médico_sociale</v>
      </c>
      <c r="C435" s="10" t="str">
        <f>Grades!$A$27</f>
        <v>Auxiliaire_soins</v>
      </c>
      <c r="D435" s="10" t="str">
        <f>Grades!$A$29</f>
        <v>Auxiliaire de soins principal de 1ère classe</v>
      </c>
      <c r="E435" s="9" t="s">
        <v>24</v>
      </c>
      <c r="F435" s="9">
        <v>412</v>
      </c>
    </row>
    <row r="436" spans="1:6" ht="15">
      <c r="A436" s="21" t="str">
        <f t="shared" si="8"/>
        <v>Auxiliaire de soins principal de 1ère classe 2e échelon</v>
      </c>
      <c r="B436" s="10" t="str">
        <f>Filières!$A$21</f>
        <v>Médico_sociale</v>
      </c>
      <c r="C436" s="10" t="str">
        <f>Grades!$A$27</f>
        <v>Auxiliaire_soins</v>
      </c>
      <c r="D436" s="10" t="str">
        <f>Grades!$A$29</f>
        <v>Auxiliaire de soins principal de 1ère classe</v>
      </c>
      <c r="E436" s="9" t="s">
        <v>67</v>
      </c>
      <c r="F436" s="9">
        <v>397</v>
      </c>
    </row>
    <row r="437" spans="1:6" ht="15">
      <c r="A437" s="21" t="str">
        <f t="shared" si="8"/>
        <v>Auxiliaire de soins principal de 1ère classe 1er échelon</v>
      </c>
      <c r="B437" s="10" t="str">
        <f>Filières!$A$21</f>
        <v>Médico_sociale</v>
      </c>
      <c r="C437" s="10" t="str">
        <f>Grades!$A$27</f>
        <v>Auxiliaire_soins</v>
      </c>
      <c r="D437" s="10" t="str">
        <f>Grades!$A$29</f>
        <v>Auxiliaire de soins principal de 1ère classe</v>
      </c>
      <c r="E437" s="9" t="s">
        <v>68</v>
      </c>
      <c r="F437" s="9">
        <v>388</v>
      </c>
    </row>
    <row r="438" spans="1:6" ht="15">
      <c r="A438" s="21" t="str">
        <f t="shared" si="8"/>
        <v>Auxiliaire de puériculture de classe normale 11e échelon</v>
      </c>
      <c r="B438" s="10" t="str">
        <f>Filières!$A$21</f>
        <v>Médico_sociale</v>
      </c>
      <c r="C438" s="10" t="str">
        <f>Grades!$C$27</f>
        <v>Auxiliaire_puériculture</v>
      </c>
      <c r="D438" s="10" t="str">
        <f>Grades!$C$28</f>
        <v>Auxiliaire de puériculture de classe normale</v>
      </c>
      <c r="E438" s="9" t="s">
        <v>53</v>
      </c>
      <c r="F438" s="9">
        <v>610</v>
      </c>
    </row>
    <row r="439" spans="1:6" ht="15">
      <c r="A439" s="21" t="str">
        <f t="shared" si="8"/>
        <v>Auxiliaire de puériculture de classe normale 10e échelon</v>
      </c>
      <c r="B439" s="10" t="str">
        <f>Filières!$A$21</f>
        <v>Médico_sociale</v>
      </c>
      <c r="C439" s="10" t="str">
        <f>Grades!$C$27</f>
        <v>Auxiliaire_puériculture</v>
      </c>
      <c r="D439" s="10" t="str">
        <f>Grades!$C$28</f>
        <v>Auxiliaire de puériculture de classe normale</v>
      </c>
      <c r="E439" s="9" t="s">
        <v>55</v>
      </c>
      <c r="F439" s="9">
        <v>567</v>
      </c>
    </row>
    <row r="440" spans="1:6" ht="15">
      <c r="A440" s="21" t="str">
        <f t="shared" si="8"/>
        <v>Auxiliaire de puériculture de classe normale 9e échelon</v>
      </c>
      <c r="B440" s="10" t="str">
        <f>Filières!$A$21</f>
        <v>Médico_sociale</v>
      </c>
      <c r="C440" s="10" t="str">
        <f>Grades!$C$27</f>
        <v>Auxiliaire_puériculture</v>
      </c>
      <c r="D440" s="10" t="str">
        <f>Grades!$C$28</f>
        <v>Auxiliaire de puériculture de classe normale</v>
      </c>
      <c r="E440" s="9" t="s">
        <v>57</v>
      </c>
      <c r="F440" s="9">
        <v>535</v>
      </c>
    </row>
    <row r="441" spans="1:6" ht="15">
      <c r="A441" s="21" t="str">
        <f t="shared" si="8"/>
        <v>Auxiliaire de puériculture de classe normale 8e échelon</v>
      </c>
      <c r="B441" s="10" t="str">
        <f>Filières!$A$21</f>
        <v>Médico_sociale</v>
      </c>
      <c r="C441" s="10" t="str">
        <f>Grades!$C$27</f>
        <v>Auxiliaire_puériculture</v>
      </c>
      <c r="D441" s="10" t="str">
        <f>Grades!$C$28</f>
        <v>Auxiliaire de puériculture de classe normale</v>
      </c>
      <c r="E441" s="9" t="s">
        <v>59</v>
      </c>
      <c r="F441" s="9">
        <v>510</v>
      </c>
    </row>
    <row r="442" spans="1:6" ht="15">
      <c r="A442" s="21" t="str">
        <f t="shared" si="8"/>
        <v>Auxiliaire de puériculture de classe normale 7e échelon</v>
      </c>
      <c r="B442" s="10" t="str">
        <f>Filières!$A$21</f>
        <v>Médico_sociale</v>
      </c>
      <c r="C442" s="10" t="str">
        <f>Grades!$C$27</f>
        <v>Auxiliaire_puériculture</v>
      </c>
      <c r="D442" s="10" t="str">
        <f>Grades!$C$28</f>
        <v>Auxiliaire de puériculture de classe normale</v>
      </c>
      <c r="E442" s="9" t="s">
        <v>61</v>
      </c>
      <c r="F442" s="9">
        <v>491</v>
      </c>
    </row>
    <row r="443" spans="1:6" ht="15">
      <c r="A443" s="21" t="str">
        <f t="shared" si="8"/>
        <v>Auxiliaire de puériculture de classe normale 6e échelon</v>
      </c>
      <c r="B443" s="10" t="str">
        <f>Filières!$A$21</f>
        <v>Médico_sociale</v>
      </c>
      <c r="C443" s="10" t="str">
        <f>Grades!$C$27</f>
        <v>Auxiliaire_puériculture</v>
      </c>
      <c r="D443" s="10" t="str">
        <f>Grades!$C$28</f>
        <v>Auxiliaire de puériculture de classe normale</v>
      </c>
      <c r="E443" s="9" t="s">
        <v>63</v>
      </c>
      <c r="F443" s="9">
        <v>468</v>
      </c>
    </row>
    <row r="444" spans="1:6" ht="15">
      <c r="A444" s="21" t="str">
        <f t="shared" si="8"/>
        <v>Auxiliaire de puériculture de classe normale 5e échelon</v>
      </c>
      <c r="B444" s="10" t="str">
        <f>Filières!$A$21</f>
        <v>Médico_sociale</v>
      </c>
      <c r="C444" s="10" t="str">
        <f>Grades!$C$27</f>
        <v>Auxiliaire_puériculture</v>
      </c>
      <c r="D444" s="10" t="str">
        <f>Grades!$C$28</f>
        <v>Auxiliaire de puériculture de classe normale</v>
      </c>
      <c r="E444" s="9" t="s">
        <v>64</v>
      </c>
      <c r="F444" s="9">
        <v>452</v>
      </c>
    </row>
    <row r="445" spans="1:6" ht="15">
      <c r="A445" s="21" t="str">
        <f t="shared" si="8"/>
        <v>Auxiliaire de puériculture de classe normale 4e échelon</v>
      </c>
      <c r="B445" s="10" t="str">
        <f>Filières!$A$21</f>
        <v>Médico_sociale</v>
      </c>
      <c r="C445" s="10" t="str">
        <f>Grades!$C$27</f>
        <v>Auxiliaire_puériculture</v>
      </c>
      <c r="D445" s="10" t="str">
        <f>Grades!$C$28</f>
        <v>Auxiliaire de puériculture de classe normale</v>
      </c>
      <c r="E445" s="9" t="s">
        <v>66</v>
      </c>
      <c r="F445" s="9">
        <v>434</v>
      </c>
    </row>
    <row r="446" spans="1:6" ht="15">
      <c r="A446" s="21" t="str">
        <f t="shared" si="8"/>
        <v>Auxiliaire de puériculture de classe normale 3e échelon</v>
      </c>
      <c r="B446" s="10" t="str">
        <f>Filières!$A$21</f>
        <v>Médico_sociale</v>
      </c>
      <c r="C446" s="10" t="str">
        <f>Grades!$C$27</f>
        <v>Auxiliaire_puériculture</v>
      </c>
      <c r="D446" s="10" t="str">
        <f>Grades!$C$28</f>
        <v>Auxiliaire de puériculture de classe normale</v>
      </c>
      <c r="E446" s="9" t="s">
        <v>24</v>
      </c>
      <c r="F446" s="9">
        <v>416</v>
      </c>
    </row>
    <row r="447" spans="1:6" ht="15">
      <c r="A447" s="21" t="str">
        <f t="shared" si="8"/>
        <v>Auxiliaire de puériculture de classe normale 2e échelon</v>
      </c>
      <c r="B447" s="10" t="str">
        <f>Filières!$A$21</f>
        <v>Médico_sociale</v>
      </c>
      <c r="C447" s="10" t="str">
        <f>Grades!$C$27</f>
        <v>Auxiliaire_puériculture</v>
      </c>
      <c r="D447" s="10" t="str">
        <f>Grades!$C$28</f>
        <v>Auxiliaire de puériculture de classe normale</v>
      </c>
      <c r="E447" s="9" t="s">
        <v>67</v>
      </c>
      <c r="F447" s="9">
        <v>397</v>
      </c>
    </row>
    <row r="448" spans="1:6" ht="15">
      <c r="A448" s="21" t="str">
        <f aca="true" t="shared" si="9" ref="A448:A510">D448&amp;" "&amp;E448</f>
        <v>Auxiliaire de puériculture de classe normale 1er échelon</v>
      </c>
      <c r="B448" s="10" t="str">
        <f>Filières!$A$21</f>
        <v>Médico_sociale</v>
      </c>
      <c r="C448" s="10" t="str">
        <f>Grades!$C$27</f>
        <v>Auxiliaire_puériculture</v>
      </c>
      <c r="D448" s="10" t="str">
        <f>Grades!$C$28</f>
        <v>Auxiliaire de puériculture de classe normale</v>
      </c>
      <c r="E448" s="9" t="s">
        <v>68</v>
      </c>
      <c r="F448" s="9">
        <v>389</v>
      </c>
    </row>
    <row r="449" spans="1:6" ht="15">
      <c r="A449" s="21" t="str">
        <f t="shared" si="9"/>
        <v>Auxiliaire de puériculture de classe supérieure 11e échelon</v>
      </c>
      <c r="B449" s="10" t="str">
        <f>Filières!$A$21</f>
        <v>Médico_sociale</v>
      </c>
      <c r="C449" s="10" t="str">
        <f>Grades!$C$27</f>
        <v>Auxiliaire_puériculture</v>
      </c>
      <c r="D449" s="10" t="str">
        <f>Grades!$C$29</f>
        <v>Auxiliaire de puériculture de classe supérieure</v>
      </c>
      <c r="E449" s="9" t="s">
        <v>53</v>
      </c>
      <c r="F449" s="9">
        <v>665</v>
      </c>
    </row>
    <row r="450" spans="1:6" ht="15">
      <c r="A450" s="21" t="str">
        <f t="shared" si="9"/>
        <v>Auxiliaire de puériculture de classe supérieure 10e échelon</v>
      </c>
      <c r="B450" s="10" t="str">
        <f>Filières!$A$21</f>
        <v>Médico_sociale</v>
      </c>
      <c r="C450" s="10" t="str">
        <f>Grades!$C$27</f>
        <v>Auxiliaire_puériculture</v>
      </c>
      <c r="D450" s="10" t="str">
        <f>Grades!$C$29</f>
        <v>Auxiliaire de puériculture de classe supérieure</v>
      </c>
      <c r="E450" s="9" t="s">
        <v>55</v>
      </c>
      <c r="F450" s="9">
        <v>638</v>
      </c>
    </row>
    <row r="451" spans="1:6" ht="15">
      <c r="A451" s="21" t="str">
        <f t="shared" si="9"/>
        <v>Auxiliaire de puériculture de classe supérieure 9e échelon</v>
      </c>
      <c r="B451" s="10" t="str">
        <f>Filières!$A$21</f>
        <v>Médico_sociale</v>
      </c>
      <c r="C451" s="10" t="str">
        <f>Grades!$C$27</f>
        <v>Auxiliaire_puériculture</v>
      </c>
      <c r="D451" s="10" t="str">
        <f>Grades!$C$29</f>
        <v>Auxiliaire de puériculture de classe supérieure</v>
      </c>
      <c r="E451" s="9" t="s">
        <v>57</v>
      </c>
      <c r="F451" s="9">
        <v>612</v>
      </c>
    </row>
    <row r="452" spans="1:6" ht="15">
      <c r="A452" s="21" t="str">
        <f t="shared" si="9"/>
        <v>Auxiliaire de puériculture de classe supérieure 8e échelon</v>
      </c>
      <c r="B452" s="10" t="str">
        <f>Filières!$A$21</f>
        <v>Médico_sociale</v>
      </c>
      <c r="C452" s="10" t="str">
        <f>Grades!$C$27</f>
        <v>Auxiliaire_puériculture</v>
      </c>
      <c r="D452" s="10" t="str">
        <f>Grades!$C$29</f>
        <v>Auxiliaire de puériculture de classe supérieure</v>
      </c>
      <c r="E452" s="9" t="s">
        <v>59</v>
      </c>
      <c r="F452" s="9">
        <v>585</v>
      </c>
    </row>
    <row r="453" spans="1:6" ht="15">
      <c r="A453" s="21" t="str">
        <f t="shared" si="9"/>
        <v>Auxiliaire de puériculture de classe supérieure 7e échelon</v>
      </c>
      <c r="B453" s="10" t="str">
        <f>Filières!$A$21</f>
        <v>Médico_sociale</v>
      </c>
      <c r="C453" s="10" t="str">
        <f>Grades!$C$27</f>
        <v>Auxiliaire_puériculture</v>
      </c>
      <c r="D453" s="10" t="str">
        <f>Grades!$C$29</f>
        <v>Auxiliaire de puériculture de classe supérieure</v>
      </c>
      <c r="E453" s="9" t="s">
        <v>61</v>
      </c>
      <c r="F453" s="9">
        <v>568</v>
      </c>
    </row>
    <row r="454" spans="1:6" ht="15">
      <c r="A454" s="21" t="str">
        <f t="shared" si="9"/>
        <v>Auxiliaire de puériculture de classe supérieure 6e échelon</v>
      </c>
      <c r="B454" s="10" t="str">
        <f>Filières!$A$21</f>
        <v>Médico_sociale</v>
      </c>
      <c r="C454" s="10" t="str">
        <f>Grades!$C$27</f>
        <v>Auxiliaire_puériculture</v>
      </c>
      <c r="D454" s="10" t="str">
        <f>Grades!$C$29</f>
        <v>Auxiliaire de puériculture de classe supérieure</v>
      </c>
      <c r="E454" s="9" t="s">
        <v>63</v>
      </c>
      <c r="F454" s="9">
        <v>532</v>
      </c>
    </row>
    <row r="455" spans="1:6" ht="15">
      <c r="A455" s="21" t="str">
        <f t="shared" si="9"/>
        <v>Auxiliaire de puériculture de classe supérieure 5e échelon</v>
      </c>
      <c r="B455" s="10" t="str">
        <f>Filières!$A$21</f>
        <v>Médico_sociale</v>
      </c>
      <c r="C455" s="10" t="str">
        <f>Grades!$C$27</f>
        <v>Auxiliaire_puériculture</v>
      </c>
      <c r="D455" s="10" t="str">
        <f>Grades!$C$29</f>
        <v>Auxiliaire de puériculture de classe supérieure</v>
      </c>
      <c r="E455" s="9" t="s">
        <v>64</v>
      </c>
      <c r="F455" s="9">
        <v>508</v>
      </c>
    </row>
    <row r="456" spans="1:6" ht="15">
      <c r="A456" s="21" t="str">
        <f t="shared" si="9"/>
        <v>Auxiliaire de puériculture de classe supérieure 4e échelon</v>
      </c>
      <c r="B456" s="10" t="str">
        <f>Filières!$A$21</f>
        <v>Médico_sociale</v>
      </c>
      <c r="C456" s="10" t="str">
        <f>Grades!$C$27</f>
        <v>Auxiliaire_puériculture</v>
      </c>
      <c r="D456" s="10" t="str">
        <f>Grades!$C$29</f>
        <v>Auxiliaire de puériculture de classe supérieure</v>
      </c>
      <c r="E456" s="9" t="s">
        <v>66</v>
      </c>
      <c r="F456" s="9">
        <v>484</v>
      </c>
    </row>
    <row r="457" spans="1:6" ht="15">
      <c r="A457" s="21" t="str">
        <f t="shared" si="9"/>
        <v>Auxiliaire de puériculture de classe supérieure 3e échelon</v>
      </c>
      <c r="B457" s="10" t="str">
        <f>Filières!$A$21</f>
        <v>Médico_sociale</v>
      </c>
      <c r="C457" s="10" t="str">
        <f>Grades!$C$27</f>
        <v>Auxiliaire_puériculture</v>
      </c>
      <c r="D457" s="10" t="str">
        <f>Grades!$C$29</f>
        <v>Auxiliaire de puériculture de classe supérieure</v>
      </c>
      <c r="E457" s="9" t="s">
        <v>24</v>
      </c>
      <c r="F457" s="9">
        <v>464</v>
      </c>
    </row>
    <row r="458" spans="1:6" ht="15">
      <c r="A458" s="21" t="str">
        <f t="shared" si="9"/>
        <v>Auxiliaire de puériculture de classe supérieure 2e échelon</v>
      </c>
      <c r="B458" s="10" t="str">
        <f>Filières!$A$21</f>
        <v>Médico_sociale</v>
      </c>
      <c r="C458" s="10" t="str">
        <f>Grades!$C$27</f>
        <v>Auxiliaire_puériculture</v>
      </c>
      <c r="D458" s="10" t="str">
        <f>Grades!$C$29</f>
        <v>Auxiliaire de puériculture de classe supérieure</v>
      </c>
      <c r="E458" s="9" t="s">
        <v>67</v>
      </c>
      <c r="F458" s="9">
        <v>449</v>
      </c>
    </row>
    <row r="459" spans="1:6" ht="15">
      <c r="A459" s="21" t="str">
        <f t="shared" si="9"/>
        <v>Auxiliaire de puériculture de classe supérieure 1er échelon</v>
      </c>
      <c r="B459" s="10" t="str">
        <f>Filières!$A$21</f>
        <v>Médico_sociale</v>
      </c>
      <c r="C459" s="10" t="str">
        <f>Grades!$C$27</f>
        <v>Auxiliaire_puériculture</v>
      </c>
      <c r="D459" s="10" t="str">
        <f>Grades!$C$29</f>
        <v>Auxiliaire de puériculture de classe supérieure</v>
      </c>
      <c r="E459" s="9" t="s">
        <v>68</v>
      </c>
      <c r="F459" s="9">
        <v>433</v>
      </c>
    </row>
    <row r="460" spans="1:6" ht="15">
      <c r="A460" s="21" t="str">
        <f t="shared" si="9"/>
        <v>Aide-soignant de classe normale 11e échelon</v>
      </c>
      <c r="B460" s="10" t="str">
        <f>Filières!$A$21</f>
        <v>Médico_sociale</v>
      </c>
      <c r="C460" s="10" t="str">
        <f>Grades!$E$27</f>
        <v>Aide_soignant</v>
      </c>
      <c r="D460" s="10" t="str">
        <f>Grades!$E$28</f>
        <v>Aide-soignant de classe normale</v>
      </c>
      <c r="E460" s="9" t="s">
        <v>53</v>
      </c>
      <c r="F460" s="9">
        <v>610</v>
      </c>
    </row>
    <row r="461" spans="1:6" ht="15">
      <c r="A461" s="21" t="str">
        <f t="shared" si="9"/>
        <v>Aide-soignant de classe normale 10e échelon</v>
      </c>
      <c r="B461" s="10" t="str">
        <f>Filières!$A$21</f>
        <v>Médico_sociale</v>
      </c>
      <c r="C461" s="10" t="str">
        <f>Grades!$E$27</f>
        <v>Aide_soignant</v>
      </c>
      <c r="D461" s="10" t="str">
        <f>Grades!$E$28</f>
        <v>Aide-soignant de classe normale</v>
      </c>
      <c r="E461" s="9" t="s">
        <v>55</v>
      </c>
      <c r="F461" s="9">
        <v>567</v>
      </c>
    </row>
    <row r="462" spans="1:6" ht="15">
      <c r="A462" s="21" t="str">
        <f t="shared" si="9"/>
        <v>Aide-soignant de classe normale 9e échelon</v>
      </c>
      <c r="B462" s="10" t="str">
        <f>Filières!$A$21</f>
        <v>Médico_sociale</v>
      </c>
      <c r="C462" s="10" t="str">
        <f>Grades!$E$27</f>
        <v>Aide_soignant</v>
      </c>
      <c r="D462" s="10" t="str">
        <f>Grades!$E$28</f>
        <v>Aide-soignant de classe normale</v>
      </c>
      <c r="E462" s="9" t="s">
        <v>57</v>
      </c>
      <c r="F462" s="9">
        <v>535</v>
      </c>
    </row>
    <row r="463" spans="1:6" ht="15">
      <c r="A463" s="21" t="str">
        <f t="shared" si="9"/>
        <v>Aide-soignant de classe normale 8e échelon</v>
      </c>
      <c r="B463" s="10" t="str">
        <f>Filières!$A$21</f>
        <v>Médico_sociale</v>
      </c>
      <c r="C463" s="10" t="str">
        <f>Grades!$E$27</f>
        <v>Aide_soignant</v>
      </c>
      <c r="D463" s="10" t="str">
        <f>Grades!$E$28</f>
        <v>Aide-soignant de classe normale</v>
      </c>
      <c r="E463" s="9" t="s">
        <v>59</v>
      </c>
      <c r="F463" s="9">
        <v>510</v>
      </c>
    </row>
    <row r="464" spans="1:6" ht="15">
      <c r="A464" s="21" t="str">
        <f t="shared" si="9"/>
        <v>Aide-soignant de classe normale 7e échelon</v>
      </c>
      <c r="B464" s="10" t="str">
        <f>Filières!$A$21</f>
        <v>Médico_sociale</v>
      </c>
      <c r="C464" s="10" t="str">
        <f>Grades!$E$27</f>
        <v>Aide_soignant</v>
      </c>
      <c r="D464" s="10" t="str">
        <f>Grades!$E$28</f>
        <v>Aide-soignant de classe normale</v>
      </c>
      <c r="E464" s="9" t="s">
        <v>61</v>
      </c>
      <c r="F464" s="9">
        <v>491</v>
      </c>
    </row>
    <row r="465" spans="1:6" ht="15">
      <c r="A465" s="21" t="str">
        <f t="shared" si="9"/>
        <v>Aide-soignant de classe normale 6e échelon</v>
      </c>
      <c r="B465" s="10" t="str">
        <f>Filières!$A$21</f>
        <v>Médico_sociale</v>
      </c>
      <c r="C465" s="10" t="str">
        <f>Grades!$E$27</f>
        <v>Aide_soignant</v>
      </c>
      <c r="D465" s="10" t="str">
        <f>Grades!$E$28</f>
        <v>Aide-soignant de classe normale</v>
      </c>
      <c r="E465" s="9" t="s">
        <v>63</v>
      </c>
      <c r="F465" s="9">
        <v>468</v>
      </c>
    </row>
    <row r="466" spans="1:6" ht="15">
      <c r="A466" s="21" t="str">
        <f t="shared" si="9"/>
        <v>Aide-soignant de classe normale 5e échelon</v>
      </c>
      <c r="B466" s="10" t="str">
        <f>Filières!$A$21</f>
        <v>Médico_sociale</v>
      </c>
      <c r="C466" s="10" t="str">
        <f>Grades!$E$27</f>
        <v>Aide_soignant</v>
      </c>
      <c r="D466" s="10" t="str">
        <f>Grades!$E$28</f>
        <v>Aide-soignant de classe normale</v>
      </c>
      <c r="E466" s="9" t="s">
        <v>64</v>
      </c>
      <c r="F466" s="9">
        <v>452</v>
      </c>
    </row>
    <row r="467" spans="1:6" ht="15">
      <c r="A467" s="21" t="str">
        <f t="shared" si="9"/>
        <v>Aide-soignant de classe normale 4e échelon</v>
      </c>
      <c r="B467" s="10" t="str">
        <f>Filières!$A$21</f>
        <v>Médico_sociale</v>
      </c>
      <c r="C467" s="10" t="str">
        <f>Grades!$E$27</f>
        <v>Aide_soignant</v>
      </c>
      <c r="D467" s="10" t="str">
        <f>Grades!$E$28</f>
        <v>Aide-soignant de classe normale</v>
      </c>
      <c r="E467" s="9" t="s">
        <v>66</v>
      </c>
      <c r="F467" s="9">
        <v>434</v>
      </c>
    </row>
    <row r="468" spans="1:6" ht="15">
      <c r="A468" s="21" t="str">
        <f t="shared" si="9"/>
        <v>Aide-soignant de classe normale 3e échelon</v>
      </c>
      <c r="B468" s="10" t="str">
        <f>Filières!$A$21</f>
        <v>Médico_sociale</v>
      </c>
      <c r="C468" s="10" t="str">
        <f>Grades!$E$27</f>
        <v>Aide_soignant</v>
      </c>
      <c r="D468" s="10" t="str">
        <f>Grades!$E$28</f>
        <v>Aide-soignant de classe normale</v>
      </c>
      <c r="E468" s="9" t="s">
        <v>24</v>
      </c>
      <c r="F468" s="9">
        <v>416</v>
      </c>
    </row>
    <row r="469" spans="1:6" ht="15">
      <c r="A469" s="21" t="str">
        <f t="shared" si="9"/>
        <v>Aide-soignant de classe normale 2e échelon</v>
      </c>
      <c r="B469" s="10" t="str">
        <f>Filières!$A$21</f>
        <v>Médico_sociale</v>
      </c>
      <c r="C469" s="10" t="str">
        <f>Grades!$E$27</f>
        <v>Aide_soignant</v>
      </c>
      <c r="D469" s="10" t="str">
        <f>Grades!$E$28</f>
        <v>Aide-soignant de classe normale</v>
      </c>
      <c r="E469" s="9" t="s">
        <v>67</v>
      </c>
      <c r="F469" s="9">
        <v>397</v>
      </c>
    </row>
    <row r="470" spans="1:6" ht="15">
      <c r="A470" s="21" t="str">
        <f t="shared" si="9"/>
        <v>Aide-soignant de classe normale 1er échelon</v>
      </c>
      <c r="B470" s="10" t="str">
        <f>Filières!$A$21</f>
        <v>Médico_sociale</v>
      </c>
      <c r="C470" s="10" t="str">
        <f>Grades!$E$27</f>
        <v>Aide_soignant</v>
      </c>
      <c r="D470" s="10" t="str">
        <f>Grades!$E$28</f>
        <v>Aide-soignant de classe normale</v>
      </c>
      <c r="E470" s="9" t="s">
        <v>68</v>
      </c>
      <c r="F470" s="9">
        <v>389</v>
      </c>
    </row>
    <row r="471" spans="1:6" ht="15">
      <c r="A471" s="21" t="str">
        <f t="shared" si="9"/>
        <v>Aide-soignant de classe supérieure 11e échelon</v>
      </c>
      <c r="B471" s="10" t="str">
        <f>Filières!$A$21</f>
        <v>Médico_sociale</v>
      </c>
      <c r="C471" s="10" t="str">
        <f>Grades!$E$27</f>
        <v>Aide_soignant</v>
      </c>
      <c r="D471" s="10" t="str">
        <f>Grades!$E$29</f>
        <v>Aide-soignant de classe supérieure</v>
      </c>
      <c r="E471" s="9" t="s">
        <v>53</v>
      </c>
      <c r="F471" s="9">
        <v>665</v>
      </c>
    </row>
    <row r="472" spans="1:6" ht="15">
      <c r="A472" s="21" t="str">
        <f t="shared" si="9"/>
        <v>Aide-soignant de classe supérieure 10e échelon</v>
      </c>
      <c r="B472" s="10" t="str">
        <f>Filières!$A$21</f>
        <v>Médico_sociale</v>
      </c>
      <c r="C472" s="10" t="str">
        <f>Grades!$E$27</f>
        <v>Aide_soignant</v>
      </c>
      <c r="D472" s="10" t="str">
        <f>Grades!$E$29</f>
        <v>Aide-soignant de classe supérieure</v>
      </c>
      <c r="E472" s="9" t="s">
        <v>55</v>
      </c>
      <c r="F472" s="9">
        <v>638</v>
      </c>
    </row>
    <row r="473" spans="1:6" ht="15">
      <c r="A473" s="21" t="str">
        <f t="shared" si="9"/>
        <v>Aide-soignant de classe supérieure 9e échelon</v>
      </c>
      <c r="B473" s="10" t="str">
        <f>Filières!$A$21</f>
        <v>Médico_sociale</v>
      </c>
      <c r="C473" s="10" t="str">
        <f>Grades!$E$27</f>
        <v>Aide_soignant</v>
      </c>
      <c r="D473" s="10" t="str">
        <f>Grades!$E$29</f>
        <v>Aide-soignant de classe supérieure</v>
      </c>
      <c r="E473" s="9" t="s">
        <v>57</v>
      </c>
      <c r="F473" s="9">
        <v>612</v>
      </c>
    </row>
    <row r="474" spans="1:6" ht="15">
      <c r="A474" s="21" t="str">
        <f t="shared" si="9"/>
        <v>Aide-soignant de classe supérieure 8e échelon</v>
      </c>
      <c r="B474" s="10" t="str">
        <f>Filières!$A$21</f>
        <v>Médico_sociale</v>
      </c>
      <c r="C474" s="10" t="str">
        <f>Grades!$E$27</f>
        <v>Aide_soignant</v>
      </c>
      <c r="D474" s="10" t="str">
        <f>Grades!$E$29</f>
        <v>Aide-soignant de classe supérieure</v>
      </c>
      <c r="E474" s="9" t="s">
        <v>59</v>
      </c>
      <c r="F474" s="9">
        <v>585</v>
      </c>
    </row>
    <row r="475" spans="1:6" ht="15">
      <c r="A475" s="21" t="str">
        <f t="shared" si="9"/>
        <v>Aide-soignant de classe supérieure 7e échelon</v>
      </c>
      <c r="B475" s="10" t="str">
        <f>Filières!$A$21</f>
        <v>Médico_sociale</v>
      </c>
      <c r="C475" s="10" t="str">
        <f>Grades!$E$27</f>
        <v>Aide_soignant</v>
      </c>
      <c r="D475" s="10" t="str">
        <f>Grades!$E$29</f>
        <v>Aide-soignant de classe supérieure</v>
      </c>
      <c r="E475" s="9" t="s">
        <v>61</v>
      </c>
      <c r="F475" s="9">
        <v>568</v>
      </c>
    </row>
    <row r="476" spans="1:6" ht="15">
      <c r="A476" s="21" t="str">
        <f t="shared" si="9"/>
        <v>Aide-soignant de classe supérieure 6e échelon</v>
      </c>
      <c r="B476" s="10" t="str">
        <f>Filières!$A$21</f>
        <v>Médico_sociale</v>
      </c>
      <c r="C476" s="10" t="str">
        <f>Grades!$E$27</f>
        <v>Aide_soignant</v>
      </c>
      <c r="D476" s="10" t="str">
        <f>Grades!$E$29</f>
        <v>Aide-soignant de classe supérieure</v>
      </c>
      <c r="E476" s="9" t="s">
        <v>63</v>
      </c>
      <c r="F476" s="9">
        <v>532</v>
      </c>
    </row>
    <row r="477" spans="1:6" ht="15">
      <c r="A477" s="21" t="str">
        <f t="shared" si="9"/>
        <v>Aide-soignant de classe supérieure 5e échelon</v>
      </c>
      <c r="B477" s="10" t="str">
        <f>Filières!$A$21</f>
        <v>Médico_sociale</v>
      </c>
      <c r="C477" s="10" t="str">
        <f>Grades!$E$27</f>
        <v>Aide_soignant</v>
      </c>
      <c r="D477" s="10" t="str">
        <f>Grades!$E$29</f>
        <v>Aide-soignant de classe supérieure</v>
      </c>
      <c r="E477" s="9" t="s">
        <v>64</v>
      </c>
      <c r="F477" s="9">
        <v>508</v>
      </c>
    </row>
    <row r="478" spans="1:6" ht="15">
      <c r="A478" s="21" t="str">
        <f t="shared" si="9"/>
        <v>Aide-soignant de classe supérieure 4e échelon</v>
      </c>
      <c r="B478" s="10" t="str">
        <f>Filières!$A$21</f>
        <v>Médico_sociale</v>
      </c>
      <c r="C478" s="10" t="str">
        <f>Grades!$E$27</f>
        <v>Aide_soignant</v>
      </c>
      <c r="D478" s="10" t="str">
        <f>Grades!$E$29</f>
        <v>Aide-soignant de classe supérieure</v>
      </c>
      <c r="E478" s="9" t="s">
        <v>66</v>
      </c>
      <c r="F478" s="9">
        <v>484</v>
      </c>
    </row>
    <row r="479" spans="1:6" ht="15">
      <c r="A479" s="21" t="str">
        <f t="shared" si="9"/>
        <v>Aide-soignant de classe supérieure 3e échelon</v>
      </c>
      <c r="B479" s="10" t="str">
        <f>Filières!$A$21</f>
        <v>Médico_sociale</v>
      </c>
      <c r="C479" s="10" t="str">
        <f>Grades!$E$27</f>
        <v>Aide_soignant</v>
      </c>
      <c r="D479" s="10" t="str">
        <f>Grades!$E$29</f>
        <v>Aide-soignant de classe supérieure</v>
      </c>
      <c r="E479" s="9" t="s">
        <v>24</v>
      </c>
      <c r="F479" s="9">
        <v>464</v>
      </c>
    </row>
    <row r="480" spans="1:6" ht="15">
      <c r="A480" s="21" t="str">
        <f t="shared" si="9"/>
        <v>Aide-soignant de classe supérieure 2e échelon</v>
      </c>
      <c r="B480" s="10" t="str">
        <f>Filières!$A$21</f>
        <v>Médico_sociale</v>
      </c>
      <c r="C480" s="10" t="str">
        <f>Grades!$E$27</f>
        <v>Aide_soignant</v>
      </c>
      <c r="D480" s="10" t="str">
        <f>Grades!$E$29</f>
        <v>Aide-soignant de classe supérieure</v>
      </c>
      <c r="E480" s="9" t="s">
        <v>67</v>
      </c>
      <c r="F480" s="9">
        <v>449</v>
      </c>
    </row>
    <row r="481" spans="1:6" ht="15">
      <c r="A481" s="21" t="str">
        <f t="shared" si="9"/>
        <v>Aide-soignant de classe supérieure 1er échelon</v>
      </c>
      <c r="B481" s="10" t="str">
        <f>Filières!$A$21</f>
        <v>Médico_sociale</v>
      </c>
      <c r="C481" s="10" t="str">
        <f>Grades!$E$27</f>
        <v>Aide_soignant</v>
      </c>
      <c r="D481" s="10" t="str">
        <f>Grades!$E$29</f>
        <v>Aide-soignant de classe supérieure</v>
      </c>
      <c r="E481" s="9" t="s">
        <v>68</v>
      </c>
      <c r="F481" s="9">
        <v>433</v>
      </c>
    </row>
    <row r="482" spans="1:6" ht="15">
      <c r="A482" s="21" t="str">
        <f t="shared" si="9"/>
        <v>Infirmier de classe normale 8e échelon</v>
      </c>
      <c r="B482" s="10" t="str">
        <f>Filières!$A$21</f>
        <v>Médico_sociale</v>
      </c>
      <c r="C482" s="10" t="str">
        <f>Grades!$G$27</f>
        <v>Infirmier_extinction</v>
      </c>
      <c r="D482" s="10" t="str">
        <f>Grades!$G$28</f>
        <v>Infirmier de classe normale</v>
      </c>
      <c r="E482" s="9" t="s">
        <v>59</v>
      </c>
      <c r="F482" s="9">
        <v>664</v>
      </c>
    </row>
    <row r="483" spans="1:6" ht="15">
      <c r="A483" s="21" t="str">
        <f t="shared" si="9"/>
        <v>Infirmier de classe normale 7e échelon</v>
      </c>
      <c r="B483" s="10" t="str">
        <f>Filières!$A$21</f>
        <v>Médico_sociale</v>
      </c>
      <c r="C483" s="10" t="str">
        <f>Grades!$G$27</f>
        <v>Infirmier_extinction</v>
      </c>
      <c r="D483" s="10" t="str">
        <f>Grades!$G$28</f>
        <v>Infirmier de classe normale</v>
      </c>
      <c r="E483" s="9" t="s">
        <v>61</v>
      </c>
      <c r="F483" s="9">
        <v>614</v>
      </c>
    </row>
    <row r="484" spans="1:6" ht="15">
      <c r="A484" s="21" t="str">
        <f t="shared" si="9"/>
        <v>Infirmier de classe normale 6e échelon</v>
      </c>
      <c r="B484" s="10" t="str">
        <f>Filières!$A$21</f>
        <v>Médico_sociale</v>
      </c>
      <c r="C484" s="10" t="str">
        <f>Grades!$G$27</f>
        <v>Infirmier_extinction</v>
      </c>
      <c r="D484" s="10" t="str">
        <f>Grades!$G$28</f>
        <v>Infirmier de classe normale</v>
      </c>
      <c r="E484" s="9" t="s">
        <v>63</v>
      </c>
      <c r="F484" s="9">
        <v>563</v>
      </c>
    </row>
    <row r="485" spans="1:6" ht="15">
      <c r="A485" s="21" t="str">
        <f t="shared" si="9"/>
        <v>Infirmier de classe normale 5e échelon</v>
      </c>
      <c r="B485" s="10" t="str">
        <f>Filières!$A$21</f>
        <v>Médico_sociale</v>
      </c>
      <c r="C485" s="10" t="str">
        <f>Grades!$G$27</f>
        <v>Infirmier_extinction</v>
      </c>
      <c r="D485" s="10" t="str">
        <f>Grades!$G$28</f>
        <v>Infirmier de classe normale</v>
      </c>
      <c r="E485" s="9" t="s">
        <v>64</v>
      </c>
      <c r="F485" s="9">
        <v>517</v>
      </c>
    </row>
    <row r="486" spans="1:6" ht="15">
      <c r="A486" s="21" t="str">
        <f t="shared" si="9"/>
        <v>Infirmier de classe normale 4e échelon</v>
      </c>
      <c r="B486" s="10" t="str">
        <f>Filières!$A$21</f>
        <v>Médico_sociale</v>
      </c>
      <c r="C486" s="10" t="str">
        <f>Grades!$G$27</f>
        <v>Infirmier_extinction</v>
      </c>
      <c r="D486" s="10" t="str">
        <f>Grades!$G$28</f>
        <v>Infirmier de classe normale</v>
      </c>
      <c r="E486" s="9" t="s">
        <v>66</v>
      </c>
      <c r="F486" s="9">
        <v>489</v>
      </c>
    </row>
    <row r="487" spans="1:6" ht="15">
      <c r="A487" s="21" t="str">
        <f t="shared" si="9"/>
        <v>Infirmier de classe normale 3e échelon</v>
      </c>
      <c r="B487" s="10" t="str">
        <f>Filières!$A$21</f>
        <v>Médico_sociale</v>
      </c>
      <c r="C487" s="10" t="str">
        <f>Grades!$G$27</f>
        <v>Infirmier_extinction</v>
      </c>
      <c r="D487" s="10" t="str">
        <f>Grades!$G$28</f>
        <v>Infirmier de classe normale</v>
      </c>
      <c r="E487" s="9" t="s">
        <v>24</v>
      </c>
      <c r="F487" s="9">
        <v>460</v>
      </c>
    </row>
    <row r="488" spans="1:6" ht="15">
      <c r="A488" s="21" t="str">
        <f t="shared" si="9"/>
        <v>Infirmier de classe normale 2e échelon</v>
      </c>
      <c r="B488" s="10" t="str">
        <f>Filières!$A$21</f>
        <v>Médico_sociale</v>
      </c>
      <c r="C488" s="10" t="str">
        <f>Grades!$G$27</f>
        <v>Infirmier_extinction</v>
      </c>
      <c r="D488" s="10" t="str">
        <f>Grades!$G$28</f>
        <v>Infirmier de classe normale</v>
      </c>
      <c r="E488" s="9" t="s">
        <v>67</v>
      </c>
      <c r="F488" s="9">
        <v>438</v>
      </c>
    </row>
    <row r="489" spans="1:6" ht="15">
      <c r="A489" s="21" t="str">
        <f t="shared" si="9"/>
        <v>Infirmier de classe normale 1er échelon</v>
      </c>
      <c r="B489" s="10" t="str">
        <f>Filières!$A$21</f>
        <v>Médico_sociale</v>
      </c>
      <c r="C489" s="10" t="str">
        <f>Grades!$G$27</f>
        <v>Infirmier_extinction</v>
      </c>
      <c r="D489" s="10" t="str">
        <f>Grades!$G$28</f>
        <v>Infirmier de classe normale</v>
      </c>
      <c r="E489" s="9" t="s">
        <v>68</v>
      </c>
      <c r="F489" s="9">
        <v>418</v>
      </c>
    </row>
    <row r="490" spans="1:6" ht="15">
      <c r="A490" s="21" t="str">
        <f t="shared" si="9"/>
        <v>Infirmier de classe supérieure 10e échelon</v>
      </c>
      <c r="B490" s="10" t="str">
        <f>Filières!$A$21</f>
        <v>Médico_sociale</v>
      </c>
      <c r="C490" s="10" t="str">
        <f>Grades!$G$27</f>
        <v>Infirmier_extinction</v>
      </c>
      <c r="D490" s="10" t="str">
        <f>Grades!$G$29</f>
        <v>Infirmier de classe supérieure</v>
      </c>
      <c r="E490" s="9" t="s">
        <v>55</v>
      </c>
      <c r="F490" s="9">
        <v>751</v>
      </c>
    </row>
    <row r="491" spans="1:6" ht="15">
      <c r="A491" s="21" t="str">
        <f t="shared" si="9"/>
        <v>Infirmier de classe supérieure 9e échelon</v>
      </c>
      <c r="B491" s="10" t="str">
        <f>Filières!$A$21</f>
        <v>Médico_sociale</v>
      </c>
      <c r="C491" s="10" t="str">
        <f>Grades!$G$27</f>
        <v>Infirmier_extinction</v>
      </c>
      <c r="D491" s="10" t="str">
        <f>Grades!$G$29</f>
        <v>Infirmier de classe supérieure</v>
      </c>
      <c r="E491" s="9" t="s">
        <v>57</v>
      </c>
      <c r="F491" s="9">
        <v>725</v>
      </c>
    </row>
    <row r="492" spans="1:6" ht="15">
      <c r="A492" s="21" t="str">
        <f t="shared" si="9"/>
        <v>Infirmier de classe supérieure 8e échelon</v>
      </c>
      <c r="B492" s="10" t="str">
        <f>Filières!$A$21</f>
        <v>Médico_sociale</v>
      </c>
      <c r="C492" s="10" t="str">
        <f>Grades!$G$27</f>
        <v>Infirmier_extinction</v>
      </c>
      <c r="D492" s="10" t="str">
        <f>Grades!$G$29</f>
        <v>Infirmier de classe supérieure</v>
      </c>
      <c r="E492" s="9" t="s">
        <v>59</v>
      </c>
      <c r="F492" s="9">
        <v>705</v>
      </c>
    </row>
    <row r="493" spans="1:6" ht="15">
      <c r="A493" s="21" t="str">
        <f t="shared" si="9"/>
        <v>Infirmier de classe supérieure 7e échelon</v>
      </c>
      <c r="B493" s="10" t="str">
        <f>Filières!$A$21</f>
        <v>Médico_sociale</v>
      </c>
      <c r="C493" s="10" t="str">
        <f>Grades!$G$27</f>
        <v>Infirmier_extinction</v>
      </c>
      <c r="D493" s="10" t="str">
        <f>Grades!$G$29</f>
        <v>Infirmier de classe supérieure</v>
      </c>
      <c r="E493" s="9" t="s">
        <v>61</v>
      </c>
      <c r="F493" s="9">
        <v>693</v>
      </c>
    </row>
    <row r="494" spans="1:6" ht="15">
      <c r="A494" s="21" t="str">
        <f t="shared" si="9"/>
        <v>Infirmier de classe supérieure 6e échelon</v>
      </c>
      <c r="B494" s="10" t="str">
        <f>Filières!$A$21</f>
        <v>Médico_sociale</v>
      </c>
      <c r="C494" s="10" t="str">
        <f>Grades!$G$27</f>
        <v>Infirmier_extinction</v>
      </c>
      <c r="D494" s="10" t="str">
        <f>Grades!$G$29</f>
        <v>Infirmier de classe supérieure</v>
      </c>
      <c r="E494" s="9" t="s">
        <v>63</v>
      </c>
      <c r="F494" s="9">
        <v>674</v>
      </c>
    </row>
    <row r="495" spans="1:6" ht="15">
      <c r="A495" s="21" t="str">
        <f t="shared" si="9"/>
        <v>Infirmier de classe supérieure 5e échelon</v>
      </c>
      <c r="B495" s="10" t="str">
        <f>Filières!$A$21</f>
        <v>Médico_sociale</v>
      </c>
      <c r="C495" s="10" t="str">
        <f>Grades!$G$27</f>
        <v>Infirmier_extinction</v>
      </c>
      <c r="D495" s="10" t="str">
        <f>Grades!$G$29</f>
        <v>Infirmier de classe supérieure</v>
      </c>
      <c r="E495" s="9" t="s">
        <v>64</v>
      </c>
      <c r="F495" s="9">
        <v>652</v>
      </c>
    </row>
    <row r="496" spans="1:6" ht="15">
      <c r="A496" s="21" t="str">
        <f t="shared" si="9"/>
        <v>Infirmier de classe supérieure 4e échelon</v>
      </c>
      <c r="B496" s="10" t="str">
        <f>Filières!$A$21</f>
        <v>Médico_sociale</v>
      </c>
      <c r="C496" s="10" t="str">
        <f>Grades!$G$27</f>
        <v>Infirmier_extinction</v>
      </c>
      <c r="D496" s="10" t="str">
        <f>Grades!$G$29</f>
        <v>Infirmier de classe supérieure</v>
      </c>
      <c r="E496" s="9" t="s">
        <v>66</v>
      </c>
      <c r="F496" s="9">
        <v>621</v>
      </c>
    </row>
    <row r="497" spans="1:6" ht="15">
      <c r="A497" s="21" t="str">
        <f t="shared" si="9"/>
        <v>Infirmier de classe supérieure 3e échelon</v>
      </c>
      <c r="B497" s="10" t="str">
        <f>Filières!$A$21</f>
        <v>Médico_sociale</v>
      </c>
      <c r="C497" s="10" t="str">
        <f>Grades!$G$27</f>
        <v>Infirmier_extinction</v>
      </c>
      <c r="D497" s="10" t="str">
        <f>Grades!$G$29</f>
        <v>Infirmier de classe supérieure</v>
      </c>
      <c r="E497" s="9" t="s">
        <v>24</v>
      </c>
      <c r="F497" s="9">
        <v>587</v>
      </c>
    </row>
    <row r="498" spans="1:6" ht="15">
      <c r="A498" s="21" t="str">
        <f t="shared" si="9"/>
        <v>Infirmier de classe supérieure 2e échelon</v>
      </c>
      <c r="B498" s="10" t="str">
        <f>Filières!$A$21</f>
        <v>Médico_sociale</v>
      </c>
      <c r="C498" s="10" t="str">
        <f>Grades!$G$27</f>
        <v>Infirmier_extinction</v>
      </c>
      <c r="D498" s="10" t="str">
        <f>Grades!$G$29</f>
        <v>Infirmier de classe supérieure</v>
      </c>
      <c r="E498" s="9" t="s">
        <v>67</v>
      </c>
      <c r="F498" s="9">
        <v>553</v>
      </c>
    </row>
    <row r="499" spans="1:6" ht="15">
      <c r="A499" s="21" t="str">
        <f t="shared" si="9"/>
        <v>Infirmier de classe supérieure 1er échelon</v>
      </c>
      <c r="B499" s="10" t="str">
        <f>Filières!$A$21</f>
        <v>Médico_sociale</v>
      </c>
      <c r="C499" s="10" t="str">
        <f>Grades!$G$27</f>
        <v>Infirmier_extinction</v>
      </c>
      <c r="D499" s="10" t="str">
        <f>Grades!$G$29</f>
        <v>Infirmier de classe supérieure</v>
      </c>
      <c r="E499" s="9" t="s">
        <v>68</v>
      </c>
      <c r="F499" s="9">
        <v>532</v>
      </c>
    </row>
    <row r="500" spans="1:6" ht="15">
      <c r="A500" s="21" t="str">
        <f t="shared" si="9"/>
        <v>Infirmier de soins généraux 11e échelon</v>
      </c>
      <c r="B500" s="10" t="str">
        <f>Filières!$A$21</f>
        <v>Médico_sociale</v>
      </c>
      <c r="C500" s="10" t="str">
        <f>Grades!$A$31</f>
        <v>Infirmier_soins_généraux</v>
      </c>
      <c r="D500" s="10" t="str">
        <f>Grades!$A$32</f>
        <v>Infirmier de soins généraux</v>
      </c>
      <c r="E500" s="9" t="s">
        <v>53</v>
      </c>
      <c r="F500" s="9">
        <v>821</v>
      </c>
    </row>
    <row r="501" spans="1:6" ht="15">
      <c r="A501" s="21" t="str">
        <f t="shared" si="9"/>
        <v>Infirmier de soins généraux 10e échelon</v>
      </c>
      <c r="B501" s="10" t="str">
        <f>Filières!$A$21</f>
        <v>Médico_sociale</v>
      </c>
      <c r="C501" s="10" t="str">
        <f>Grades!$A$31</f>
        <v>Infirmier_soins_généraux</v>
      </c>
      <c r="D501" s="10" t="str">
        <f>Grades!$A$32</f>
        <v>Infirmier de soins généraux</v>
      </c>
      <c r="E501" s="9" t="s">
        <v>55</v>
      </c>
      <c r="F501" s="9">
        <v>778</v>
      </c>
    </row>
    <row r="502" spans="1:6" ht="15">
      <c r="A502" s="21" t="str">
        <f t="shared" si="9"/>
        <v>Infirmier de soins généraux 9e échelon</v>
      </c>
      <c r="B502" s="10" t="str">
        <f>Filières!$A$21</f>
        <v>Médico_sociale</v>
      </c>
      <c r="C502" s="10" t="str">
        <f>Grades!$A$31</f>
        <v>Infirmier_soins_généraux</v>
      </c>
      <c r="D502" s="10" t="str">
        <f>Grades!$A$32</f>
        <v>Infirmier de soins généraux</v>
      </c>
      <c r="E502" s="9" t="s">
        <v>57</v>
      </c>
      <c r="F502" s="9">
        <v>732</v>
      </c>
    </row>
    <row r="503" spans="1:6" ht="15">
      <c r="A503" s="21" t="str">
        <f t="shared" si="9"/>
        <v>Infirmier de soins généraux 8e échelon</v>
      </c>
      <c r="B503" s="10" t="str">
        <f>Filières!$A$21</f>
        <v>Médico_sociale</v>
      </c>
      <c r="C503" s="10" t="str">
        <f>Grades!$A$31</f>
        <v>Infirmier_soins_généraux</v>
      </c>
      <c r="D503" s="10" t="str">
        <f>Grades!$A$32</f>
        <v>Infirmier de soins généraux</v>
      </c>
      <c r="E503" s="9" t="s">
        <v>59</v>
      </c>
      <c r="F503" s="9">
        <v>693</v>
      </c>
    </row>
    <row r="504" spans="1:6" ht="15">
      <c r="A504" s="21" t="str">
        <f t="shared" si="9"/>
        <v>Infirmier de soins généraux 7e échelon</v>
      </c>
      <c r="B504" s="10" t="str">
        <f>Filières!$A$21</f>
        <v>Médico_sociale</v>
      </c>
      <c r="C504" s="10" t="str">
        <f>Grades!$A$31</f>
        <v>Infirmier_soins_généraux</v>
      </c>
      <c r="D504" s="10" t="str">
        <f>Grades!$A$32</f>
        <v>Infirmier de soins généraux</v>
      </c>
      <c r="E504" s="9" t="s">
        <v>61</v>
      </c>
      <c r="F504" s="9">
        <v>653</v>
      </c>
    </row>
    <row r="505" spans="1:6" ht="15">
      <c r="A505" s="21" t="str">
        <f t="shared" si="9"/>
        <v>Infirmier de soins généraux 6e échelon</v>
      </c>
      <c r="B505" s="10" t="str">
        <f>Filières!$A$21</f>
        <v>Médico_sociale</v>
      </c>
      <c r="C505" s="10" t="str">
        <f>Grades!$A$31</f>
        <v>Infirmier_soins_généraux</v>
      </c>
      <c r="D505" s="10" t="str">
        <f>Grades!$A$32</f>
        <v>Infirmier de soins généraux</v>
      </c>
      <c r="E505" s="9" t="s">
        <v>63</v>
      </c>
      <c r="F505" s="23">
        <v>611</v>
      </c>
    </row>
    <row r="506" spans="1:6" ht="15">
      <c r="A506" s="21" t="str">
        <f t="shared" si="9"/>
        <v>Infirmier de soins généraux 5e échelon</v>
      </c>
      <c r="B506" s="10" t="str">
        <f>Filières!$A$21</f>
        <v>Médico_sociale</v>
      </c>
      <c r="C506" s="10" t="str">
        <f>Grades!$A$31</f>
        <v>Infirmier_soins_généraux</v>
      </c>
      <c r="D506" s="10" t="str">
        <f>Grades!$A$32</f>
        <v>Infirmier de soins généraux</v>
      </c>
      <c r="E506" s="9" t="s">
        <v>64</v>
      </c>
      <c r="F506" s="23">
        <v>576</v>
      </c>
    </row>
    <row r="507" spans="1:6" ht="15">
      <c r="A507" s="21" t="str">
        <f t="shared" si="9"/>
        <v>Infirmier de soins généraux 4e échelon</v>
      </c>
      <c r="B507" s="10" t="str">
        <f>Filières!$A$21</f>
        <v>Médico_sociale</v>
      </c>
      <c r="C507" s="10" t="str">
        <f>Grades!$A$31</f>
        <v>Infirmier_soins_généraux</v>
      </c>
      <c r="D507" s="10" t="str">
        <f>Grades!$A$32</f>
        <v>Infirmier de soins généraux</v>
      </c>
      <c r="E507" s="9" t="s">
        <v>66</v>
      </c>
      <c r="F507" s="23">
        <v>544</v>
      </c>
    </row>
    <row r="508" spans="1:6" ht="15">
      <c r="A508" s="21" t="str">
        <f t="shared" si="9"/>
        <v>Infirmier de soins généraux 3e échelon</v>
      </c>
      <c r="B508" s="10" t="str">
        <f>Filières!$A$21</f>
        <v>Médico_sociale</v>
      </c>
      <c r="C508" s="10" t="str">
        <f>Grades!$A$31</f>
        <v>Infirmier_soins_généraux</v>
      </c>
      <c r="D508" s="10" t="str">
        <f>Grades!$A$32</f>
        <v>Infirmier de soins généraux</v>
      </c>
      <c r="E508" s="9" t="s">
        <v>24</v>
      </c>
      <c r="F508" s="23">
        <v>514</v>
      </c>
    </row>
    <row r="509" spans="1:6" ht="15">
      <c r="A509" s="21" t="str">
        <f t="shared" si="9"/>
        <v>Infirmier de soins généraux 2e échelon</v>
      </c>
      <c r="B509" s="10" t="str">
        <f>Filières!$A$21</f>
        <v>Médico_sociale</v>
      </c>
      <c r="C509" s="10" t="str">
        <f>Grades!$A$31</f>
        <v>Infirmier_soins_généraux</v>
      </c>
      <c r="D509" s="10" t="str">
        <f>Grades!$A$32</f>
        <v>Infirmier de soins généraux</v>
      </c>
      <c r="E509" s="9" t="s">
        <v>67</v>
      </c>
      <c r="F509" s="23">
        <v>484</v>
      </c>
    </row>
    <row r="510" spans="1:6" ht="15">
      <c r="A510" s="21" t="str">
        <f t="shared" si="9"/>
        <v>Infirmier de soins généraux 1er échelon</v>
      </c>
      <c r="B510" s="10" t="str">
        <f>Filières!$A$21</f>
        <v>Médico_sociale</v>
      </c>
      <c r="C510" s="10" t="str">
        <f>Grades!$A$31</f>
        <v>Infirmier_soins_généraux</v>
      </c>
      <c r="D510" s="10" t="str">
        <f>Grades!$A$32</f>
        <v>Infirmier de soins généraux</v>
      </c>
      <c r="E510" s="9" t="s">
        <v>68</v>
      </c>
      <c r="F510" s="23">
        <v>444</v>
      </c>
    </row>
    <row r="511" spans="1:6" ht="15">
      <c r="A511" s="21" t="str">
        <f aca="true" t="shared" si="10" ref="A511:A574">D511&amp;" "&amp;E511</f>
        <v>Infirmier de soins généraux hors classe 11e échelon</v>
      </c>
      <c r="B511" s="10" t="str">
        <f>Filières!$A$21</f>
        <v>Médico_sociale</v>
      </c>
      <c r="C511" s="10" t="str">
        <f>Grades!$A$31</f>
        <v>Infirmier_soins_généraux</v>
      </c>
      <c r="D511" s="10" t="str">
        <f>Grades!$A$33</f>
        <v>Infirmier de soins généraux hors classe</v>
      </c>
      <c r="E511" s="9" t="s">
        <v>53</v>
      </c>
      <c r="F511" s="9">
        <v>886</v>
      </c>
    </row>
    <row r="512" spans="1:6" ht="15">
      <c r="A512" s="21" t="str">
        <f t="shared" si="10"/>
        <v>Infirmier de soins généraux hors classe 10e échelon</v>
      </c>
      <c r="B512" s="10" t="str">
        <f>Filières!$A$21</f>
        <v>Médico_sociale</v>
      </c>
      <c r="C512" s="10" t="str">
        <f>Grades!$A$31</f>
        <v>Infirmier_soins_généraux</v>
      </c>
      <c r="D512" s="10" t="str">
        <f>Grades!$A$33</f>
        <v>Infirmier de soins généraux hors classe</v>
      </c>
      <c r="E512" s="9" t="s">
        <v>55</v>
      </c>
      <c r="F512" s="9">
        <v>836</v>
      </c>
    </row>
    <row r="513" spans="1:6" ht="15">
      <c r="A513" s="21" t="str">
        <f t="shared" si="10"/>
        <v>Infirmier de soins généraux hors classe 9e échelon</v>
      </c>
      <c r="B513" s="10" t="str">
        <f>Filières!$A$21</f>
        <v>Médico_sociale</v>
      </c>
      <c r="C513" s="10" t="str">
        <f>Grades!$A$31</f>
        <v>Infirmier_soins_généraux</v>
      </c>
      <c r="D513" s="10" t="str">
        <f>Grades!$A$33</f>
        <v>Infirmier de soins généraux hors classe</v>
      </c>
      <c r="E513" s="9" t="s">
        <v>57</v>
      </c>
      <c r="F513" s="9">
        <v>792</v>
      </c>
    </row>
    <row r="514" spans="1:6" ht="15">
      <c r="A514" s="21" t="str">
        <f t="shared" si="10"/>
        <v>Infirmier de soins généraux hors classe 8e échelon</v>
      </c>
      <c r="B514" s="10" t="str">
        <f>Filières!$A$21</f>
        <v>Médico_sociale</v>
      </c>
      <c r="C514" s="10" t="str">
        <f>Grades!$A$31</f>
        <v>Infirmier_soins_généraux</v>
      </c>
      <c r="D514" s="10" t="str">
        <f>Grades!$A$33</f>
        <v>Infirmier de soins généraux hors classe</v>
      </c>
      <c r="E514" s="9" t="s">
        <v>59</v>
      </c>
      <c r="F514" s="9">
        <v>750</v>
      </c>
    </row>
    <row r="515" spans="1:6" ht="15">
      <c r="A515" s="21" t="str">
        <f t="shared" si="10"/>
        <v>Infirmier de soins généraux hors classe 7e échelon</v>
      </c>
      <c r="B515" s="10" t="str">
        <f>Filières!$A$21</f>
        <v>Médico_sociale</v>
      </c>
      <c r="C515" s="10" t="str">
        <f>Grades!$A$31</f>
        <v>Infirmier_soins_généraux</v>
      </c>
      <c r="D515" s="10" t="str">
        <f>Grades!$A$33</f>
        <v>Infirmier de soins généraux hors classe</v>
      </c>
      <c r="E515" s="9" t="s">
        <v>61</v>
      </c>
      <c r="F515" s="9">
        <v>709</v>
      </c>
    </row>
    <row r="516" spans="1:6" ht="15">
      <c r="A516" s="21" t="str">
        <f t="shared" si="10"/>
        <v>Infirmier de soins généraux hors classe 6e échelon</v>
      </c>
      <c r="B516" s="10" t="str">
        <f>Filières!$A$21</f>
        <v>Médico_sociale</v>
      </c>
      <c r="C516" s="10" t="str">
        <f>Grades!$A$31</f>
        <v>Infirmier_soins_généraux</v>
      </c>
      <c r="D516" s="10" t="str">
        <f>Grades!$A$33</f>
        <v>Infirmier de soins généraux hors classe</v>
      </c>
      <c r="E516" s="9" t="s">
        <v>63</v>
      </c>
      <c r="F516" s="23">
        <v>669</v>
      </c>
    </row>
    <row r="517" spans="1:6" ht="15">
      <c r="A517" s="21" t="str">
        <f t="shared" si="10"/>
        <v>Infirmier de soins généraux hors classe 5e échelon</v>
      </c>
      <c r="B517" s="10" t="str">
        <f>Filières!$A$21</f>
        <v>Médico_sociale</v>
      </c>
      <c r="C517" s="10" t="str">
        <f>Grades!$A$31</f>
        <v>Infirmier_soins_généraux</v>
      </c>
      <c r="D517" s="10" t="str">
        <f>Grades!$A$33</f>
        <v>Infirmier de soins généraux hors classe</v>
      </c>
      <c r="E517" s="9" t="s">
        <v>64</v>
      </c>
      <c r="F517" s="23">
        <v>631</v>
      </c>
    </row>
    <row r="518" spans="1:6" ht="15">
      <c r="A518" s="21" t="str">
        <f t="shared" si="10"/>
        <v>Infirmier de soins généraux hors classe 4e échelon</v>
      </c>
      <c r="B518" s="10" t="str">
        <f>Filières!$A$21</f>
        <v>Médico_sociale</v>
      </c>
      <c r="C518" s="10" t="str">
        <f>Grades!$A$31</f>
        <v>Infirmier_soins_généraux</v>
      </c>
      <c r="D518" s="10" t="str">
        <f>Grades!$A$33</f>
        <v>Infirmier de soins généraux hors classe</v>
      </c>
      <c r="E518" s="9" t="s">
        <v>66</v>
      </c>
      <c r="F518" s="23">
        <v>595</v>
      </c>
    </row>
    <row r="519" spans="1:6" ht="15">
      <c r="A519" s="21" t="str">
        <f t="shared" si="10"/>
        <v>Infirmier de soins généraux hors classe 3e échelon</v>
      </c>
      <c r="B519" s="10" t="str">
        <f>Filières!$A$21</f>
        <v>Médico_sociale</v>
      </c>
      <c r="C519" s="10" t="str">
        <f>Grades!$A$31</f>
        <v>Infirmier_soins_généraux</v>
      </c>
      <c r="D519" s="10" t="str">
        <f>Grades!$A$33</f>
        <v>Infirmier de soins généraux hors classe</v>
      </c>
      <c r="E519" s="9" t="s">
        <v>24</v>
      </c>
      <c r="F519" s="23">
        <v>558</v>
      </c>
    </row>
    <row r="520" spans="1:6" ht="15">
      <c r="A520" s="21" t="str">
        <f t="shared" si="10"/>
        <v>Infirmier de soins généraux hors classe 2e échelon</v>
      </c>
      <c r="B520" s="10" t="str">
        <f>Filières!$A$21</f>
        <v>Médico_sociale</v>
      </c>
      <c r="C520" s="10" t="str">
        <f>Grades!$A$31</f>
        <v>Infirmier_soins_généraux</v>
      </c>
      <c r="D520" s="10" t="str">
        <f>Grades!$A$33</f>
        <v>Infirmier de soins généraux hors classe</v>
      </c>
      <c r="E520" s="9" t="s">
        <v>67</v>
      </c>
      <c r="F520" s="23">
        <v>518</v>
      </c>
    </row>
    <row r="521" spans="1:6" ht="15">
      <c r="A521" s="21" t="str">
        <f t="shared" si="10"/>
        <v>Infirmier de soins généraux hors classe 1er échelon</v>
      </c>
      <c r="B521" s="10" t="str">
        <f>Filières!$A$21</f>
        <v>Médico_sociale</v>
      </c>
      <c r="C521" s="10" t="str">
        <f>Grades!$A$31</f>
        <v>Infirmier_soins_généraux</v>
      </c>
      <c r="D521" s="10" t="str">
        <f>Grades!$A$33</f>
        <v>Infirmier de soins généraux hors classe</v>
      </c>
      <c r="E521" s="9" t="s">
        <v>68</v>
      </c>
      <c r="F521" s="23">
        <v>489</v>
      </c>
    </row>
    <row r="522" spans="1:6" ht="15">
      <c r="A522" s="21" t="str">
        <f t="shared" si="10"/>
        <v>Puéricultrice de classe normale 8e échelon</v>
      </c>
      <c r="B522" s="10" t="str">
        <f>Filières!$A$21</f>
        <v>Médico_sociale</v>
      </c>
      <c r="C522" s="10" t="str">
        <f>Grades!$C$31</f>
        <v>Puéricultrice_décret_92_859_extinction</v>
      </c>
      <c r="D522" s="10" t="str">
        <f>Grades!$C$32</f>
        <v>Puéricultrice de classe normale</v>
      </c>
      <c r="E522" s="9" t="s">
        <v>59</v>
      </c>
      <c r="F522" s="9">
        <v>698</v>
      </c>
    </row>
    <row r="523" spans="1:6" ht="15">
      <c r="A523" s="21" t="str">
        <f t="shared" si="10"/>
        <v>Puéricultrice de classe normale 7e échelon</v>
      </c>
      <c r="B523" s="10" t="str">
        <f>Filières!$A$21</f>
        <v>Médico_sociale</v>
      </c>
      <c r="C523" s="10" t="str">
        <f>Grades!$C$31</f>
        <v>Puéricultrice_décret_92_859_extinction</v>
      </c>
      <c r="D523" s="10" t="str">
        <f>Grades!$C$32</f>
        <v>Puéricultrice de classe normale</v>
      </c>
      <c r="E523" s="9" t="s">
        <v>61</v>
      </c>
      <c r="F523" s="9">
        <v>653</v>
      </c>
    </row>
    <row r="524" spans="1:6" ht="15">
      <c r="A524" s="21" t="str">
        <f t="shared" si="10"/>
        <v>Puéricultrice de classe normale 6e échelon</v>
      </c>
      <c r="B524" s="10" t="str">
        <f>Filières!$A$21</f>
        <v>Médico_sociale</v>
      </c>
      <c r="C524" s="10" t="str">
        <f>Grades!$C$31</f>
        <v>Puéricultrice_décret_92_859_extinction</v>
      </c>
      <c r="D524" s="10" t="str">
        <f>Grades!$C$32</f>
        <v>Puéricultrice de classe normale</v>
      </c>
      <c r="E524" s="9" t="s">
        <v>63</v>
      </c>
      <c r="F524" s="23">
        <v>614</v>
      </c>
    </row>
    <row r="525" spans="1:6" ht="15">
      <c r="A525" s="21" t="str">
        <f t="shared" si="10"/>
        <v>Puéricultrice de classe normale 5e échelon</v>
      </c>
      <c r="B525" s="10" t="str">
        <f>Filières!$A$21</f>
        <v>Médico_sociale</v>
      </c>
      <c r="C525" s="10" t="str">
        <f>Grades!$C$31</f>
        <v>Puéricultrice_décret_92_859_extinction</v>
      </c>
      <c r="D525" s="10" t="str">
        <f>Grades!$C$32</f>
        <v>Puéricultrice de classe normale</v>
      </c>
      <c r="E525" s="9" t="s">
        <v>64</v>
      </c>
      <c r="F525" s="23">
        <v>579</v>
      </c>
    </row>
    <row r="526" spans="1:6" ht="15">
      <c r="A526" s="21" t="str">
        <f t="shared" si="10"/>
        <v>Puéricultrice de classe normale 4e échelon</v>
      </c>
      <c r="B526" s="10" t="str">
        <f>Filières!$A$21</f>
        <v>Médico_sociale</v>
      </c>
      <c r="C526" s="10" t="str">
        <f>Grades!$C$31</f>
        <v>Puéricultrice_décret_92_859_extinction</v>
      </c>
      <c r="D526" s="10" t="str">
        <f>Grades!$C$32</f>
        <v>Puéricultrice de classe normale</v>
      </c>
      <c r="E526" s="9" t="s">
        <v>66</v>
      </c>
      <c r="F526" s="23">
        <v>548</v>
      </c>
    </row>
    <row r="527" spans="1:6" ht="15">
      <c r="A527" s="21" t="str">
        <f t="shared" si="10"/>
        <v>Puéricultrice de classe normale 3e échelon</v>
      </c>
      <c r="B527" s="10" t="str">
        <f>Filières!$A$21</f>
        <v>Médico_sociale</v>
      </c>
      <c r="C527" s="10" t="str">
        <f>Grades!$C$31</f>
        <v>Puéricultrice_décret_92_859_extinction</v>
      </c>
      <c r="D527" s="10" t="str">
        <f>Grades!$C$32</f>
        <v>Puéricultrice de classe normale</v>
      </c>
      <c r="E527" s="9" t="s">
        <v>24</v>
      </c>
      <c r="F527" s="23">
        <v>513</v>
      </c>
    </row>
    <row r="528" spans="1:6" ht="15">
      <c r="A528" s="21" t="str">
        <f t="shared" si="10"/>
        <v>Puéricultrice de classe normale 2e échelon</v>
      </c>
      <c r="B528" s="10" t="str">
        <f>Filières!$A$21</f>
        <v>Médico_sociale</v>
      </c>
      <c r="C528" s="10" t="str">
        <f>Grades!$C$31</f>
        <v>Puéricultrice_décret_92_859_extinction</v>
      </c>
      <c r="D528" s="10" t="str">
        <f>Grades!$C$32</f>
        <v>Puéricultrice de classe normale</v>
      </c>
      <c r="E528" s="9" t="s">
        <v>67</v>
      </c>
      <c r="F528" s="23">
        <v>486</v>
      </c>
    </row>
    <row r="529" spans="1:6" ht="15">
      <c r="A529" s="21" t="str">
        <f t="shared" si="10"/>
        <v>Puéricultrice de classe normale 1er échelon</v>
      </c>
      <c r="B529" s="10" t="str">
        <f>Filières!$A$21</f>
        <v>Médico_sociale</v>
      </c>
      <c r="C529" s="10" t="str">
        <f>Grades!$C$31</f>
        <v>Puéricultrice_décret_92_859_extinction</v>
      </c>
      <c r="D529" s="10" t="str">
        <f>Grades!$C$32</f>
        <v>Puéricultrice de classe normale</v>
      </c>
      <c r="E529" s="9" t="s">
        <v>68</v>
      </c>
      <c r="F529" s="23">
        <v>449</v>
      </c>
    </row>
    <row r="530" spans="1:6" ht="15">
      <c r="A530" s="21" t="str">
        <f t="shared" si="10"/>
        <v>Puéricultrice de classe supérieure 8e échelon</v>
      </c>
      <c r="B530" s="10" t="str">
        <f>Filières!$A$21</f>
        <v>Médico_sociale</v>
      </c>
      <c r="C530" s="10" t="str">
        <f>Grades!$C$31</f>
        <v>Puéricultrice_décret_92_859_extinction</v>
      </c>
      <c r="D530" s="10" t="str">
        <f>Grades!$C$33</f>
        <v>Puéricultrice de classe supérieure</v>
      </c>
      <c r="E530" s="9" t="s">
        <v>59</v>
      </c>
      <c r="F530" s="9">
        <v>833</v>
      </c>
    </row>
    <row r="531" spans="1:6" ht="15">
      <c r="A531" s="21" t="str">
        <f t="shared" si="10"/>
        <v>Puéricultrice de classe supérieure 7e échelon</v>
      </c>
      <c r="B531" s="10" t="str">
        <f>Filières!$A$21</f>
        <v>Médico_sociale</v>
      </c>
      <c r="C531" s="10" t="str">
        <f>Grades!$C$31</f>
        <v>Puéricultrice_décret_92_859_extinction</v>
      </c>
      <c r="D531" s="10" t="str">
        <f>Grades!$C$33</f>
        <v>Puéricultrice de classe supérieure</v>
      </c>
      <c r="E531" s="9" t="s">
        <v>61</v>
      </c>
      <c r="F531" s="9">
        <v>778</v>
      </c>
    </row>
    <row r="532" spans="1:6" ht="15">
      <c r="A532" s="21" t="str">
        <f t="shared" si="10"/>
        <v>Puéricultrice de classe supérieure 6e échelon</v>
      </c>
      <c r="B532" s="10" t="str">
        <f>Filières!$A$21</f>
        <v>Médico_sociale</v>
      </c>
      <c r="C532" s="10" t="str">
        <f>Grades!$C$31</f>
        <v>Puéricultrice_décret_92_859_extinction</v>
      </c>
      <c r="D532" s="10" t="str">
        <f>Grades!$C$33</f>
        <v>Puéricultrice de classe supérieure</v>
      </c>
      <c r="E532" s="9" t="s">
        <v>63</v>
      </c>
      <c r="F532" s="23">
        <v>723</v>
      </c>
    </row>
    <row r="533" spans="1:6" ht="15">
      <c r="A533" s="21" t="str">
        <f t="shared" si="10"/>
        <v>Puéricultrice de classe supérieure 5e échelon</v>
      </c>
      <c r="B533" s="10" t="str">
        <f>Filières!$A$21</f>
        <v>Médico_sociale</v>
      </c>
      <c r="C533" s="10" t="str">
        <f>Grades!$C$31</f>
        <v>Puéricultrice_décret_92_859_extinction</v>
      </c>
      <c r="D533" s="10" t="str">
        <f>Grades!$C$33</f>
        <v>Puéricultrice de classe supérieure</v>
      </c>
      <c r="E533" s="9" t="s">
        <v>64</v>
      </c>
      <c r="F533" s="23">
        <v>698</v>
      </c>
    </row>
    <row r="534" spans="1:6" ht="15">
      <c r="A534" s="21" t="str">
        <f t="shared" si="10"/>
        <v>Puéricultrice de classe supérieure 4e échelon</v>
      </c>
      <c r="B534" s="10" t="str">
        <f>Filières!$A$21</f>
        <v>Médico_sociale</v>
      </c>
      <c r="C534" s="10" t="str">
        <f>Grades!$C$31</f>
        <v>Puéricultrice_décret_92_859_extinction</v>
      </c>
      <c r="D534" s="10" t="str">
        <f>Grades!$C$33</f>
        <v>Puéricultrice de classe supérieure</v>
      </c>
      <c r="E534" s="9" t="s">
        <v>66</v>
      </c>
      <c r="F534" s="23">
        <v>661</v>
      </c>
    </row>
    <row r="535" spans="1:6" ht="15">
      <c r="A535" s="21" t="str">
        <f t="shared" si="10"/>
        <v>Puéricultrice de classe supérieure 3e échelon</v>
      </c>
      <c r="B535" s="10" t="str">
        <f>Filières!$A$21</f>
        <v>Médico_sociale</v>
      </c>
      <c r="C535" s="10" t="str">
        <f>Grades!$C$31</f>
        <v>Puéricultrice_décret_92_859_extinction</v>
      </c>
      <c r="D535" s="10" t="str">
        <f>Grades!$C$33</f>
        <v>Puéricultrice de classe supérieure</v>
      </c>
      <c r="E535" s="9" t="s">
        <v>24</v>
      </c>
      <c r="F535" s="23">
        <v>631</v>
      </c>
    </row>
    <row r="536" spans="1:6" ht="15">
      <c r="A536" s="21" t="str">
        <f t="shared" si="10"/>
        <v>Puéricultrice de classe supérieure 2e échelon</v>
      </c>
      <c r="B536" s="10" t="str">
        <f>Filières!$A$21</f>
        <v>Médico_sociale</v>
      </c>
      <c r="C536" s="10" t="str">
        <f>Grades!$C$31</f>
        <v>Puéricultrice_décret_92_859_extinction</v>
      </c>
      <c r="D536" s="10" t="str">
        <f>Grades!$C$33</f>
        <v>Puéricultrice de classe supérieure</v>
      </c>
      <c r="E536" s="9" t="s">
        <v>67</v>
      </c>
      <c r="F536" s="23">
        <v>606</v>
      </c>
    </row>
    <row r="537" spans="1:6" ht="15">
      <c r="A537" s="21" t="str">
        <f t="shared" si="10"/>
        <v>Puéricultrice de classe supérieure 1er échelon</v>
      </c>
      <c r="B537" s="10" t="str">
        <f>Filières!$A$21</f>
        <v>Médico_sociale</v>
      </c>
      <c r="C537" s="10" t="str">
        <f>Grades!$C$31</f>
        <v>Puéricultrice_décret_92_859_extinction</v>
      </c>
      <c r="D537" s="10" t="str">
        <f>Grades!$C$33</f>
        <v>Puéricultrice de classe supérieure</v>
      </c>
      <c r="E537" s="9" t="s">
        <v>68</v>
      </c>
      <c r="F537" s="23">
        <v>570</v>
      </c>
    </row>
    <row r="538" spans="1:6" ht="15">
      <c r="A538" s="21" t="str">
        <f t="shared" si="10"/>
        <v>Psychologue de classe normale 11e échelon</v>
      </c>
      <c r="B538" s="10" t="str">
        <f>Filières!$A$21</f>
        <v>Médico_sociale</v>
      </c>
      <c r="C538" s="10" t="str">
        <f>Grades!$E$31</f>
        <v>Psychologue</v>
      </c>
      <c r="D538" s="10" t="str">
        <f>Grades!$E$32</f>
        <v>Psychologue de classe normale</v>
      </c>
      <c r="E538" s="9" t="s">
        <v>53</v>
      </c>
      <c r="F538" s="9">
        <v>821</v>
      </c>
    </row>
    <row r="539" spans="1:6" ht="15">
      <c r="A539" s="21" t="str">
        <f t="shared" si="10"/>
        <v>Psychologue de classe normale 10e échelon</v>
      </c>
      <c r="B539" s="10" t="str">
        <f>Filières!$A$21</f>
        <v>Médico_sociale</v>
      </c>
      <c r="C539" s="10" t="str">
        <f>Grades!$E$31</f>
        <v>Psychologue</v>
      </c>
      <c r="D539" s="10" t="str">
        <f>Grades!$E$32</f>
        <v>Psychologue de classe normale</v>
      </c>
      <c r="E539" s="9" t="s">
        <v>55</v>
      </c>
      <c r="F539" s="9">
        <v>763</v>
      </c>
    </row>
    <row r="540" spans="1:6" ht="15">
      <c r="A540" s="21" t="str">
        <f t="shared" si="10"/>
        <v>Psychologue de classe normale 9e échelon</v>
      </c>
      <c r="B540" s="10" t="str">
        <f>Filières!$A$21</f>
        <v>Médico_sociale</v>
      </c>
      <c r="C540" s="10" t="str">
        <f>Grades!$E$31</f>
        <v>Psychologue</v>
      </c>
      <c r="D540" s="10" t="str">
        <f>Grades!$E$32</f>
        <v>Psychologue de classe normale</v>
      </c>
      <c r="E540" s="9" t="s">
        <v>57</v>
      </c>
      <c r="F540" s="9">
        <v>712</v>
      </c>
    </row>
    <row r="541" spans="1:6" ht="15">
      <c r="A541" s="21" t="str">
        <f t="shared" si="10"/>
        <v>Psychologue de classe normale 8e échelon</v>
      </c>
      <c r="B541" s="10" t="str">
        <f>Filières!$A$21</f>
        <v>Médico_sociale</v>
      </c>
      <c r="C541" s="10" t="str">
        <f>Grades!$E$31</f>
        <v>Psychologue</v>
      </c>
      <c r="D541" s="10" t="str">
        <f>Grades!$E$32</f>
        <v>Psychologue de classe normale</v>
      </c>
      <c r="E541" s="9" t="s">
        <v>59</v>
      </c>
      <c r="F541" s="9">
        <v>668</v>
      </c>
    </row>
    <row r="542" spans="1:6" ht="15">
      <c r="A542" s="21" t="str">
        <f t="shared" si="10"/>
        <v>Psychologue de classe normale 7e échelon</v>
      </c>
      <c r="B542" s="10" t="str">
        <f>Filières!$A$21</f>
        <v>Médico_sociale</v>
      </c>
      <c r="C542" s="10" t="str">
        <f>Grades!$E$31</f>
        <v>Psychologue</v>
      </c>
      <c r="D542" s="10" t="str">
        <f>Grades!$E$32</f>
        <v>Psychologue de classe normale</v>
      </c>
      <c r="E542" s="9" t="s">
        <v>61</v>
      </c>
      <c r="F542" s="9">
        <v>619</v>
      </c>
    </row>
    <row r="543" spans="1:6" ht="15">
      <c r="A543" s="21" t="str">
        <f t="shared" si="10"/>
        <v>Psychologue de classe normale 6e échelon</v>
      </c>
      <c r="B543" s="10" t="str">
        <f>Filières!$A$21</f>
        <v>Médico_sociale</v>
      </c>
      <c r="C543" s="10" t="str">
        <f>Grades!$E$31</f>
        <v>Psychologue</v>
      </c>
      <c r="D543" s="10" t="str">
        <f>Grades!$E$32</f>
        <v>Psychologue de classe normale</v>
      </c>
      <c r="E543" s="9" t="s">
        <v>63</v>
      </c>
      <c r="F543" s="23">
        <v>582</v>
      </c>
    </row>
    <row r="544" spans="1:6" ht="15">
      <c r="A544" s="21" t="str">
        <f t="shared" si="10"/>
        <v>Psychologue de classe normale 5e échelon</v>
      </c>
      <c r="B544" s="10" t="str">
        <f>Filières!$A$21</f>
        <v>Médico_sociale</v>
      </c>
      <c r="C544" s="10" t="str">
        <f>Grades!$E$31</f>
        <v>Psychologue</v>
      </c>
      <c r="D544" s="10" t="str">
        <f>Grades!$E$32</f>
        <v>Psychologue de classe normale</v>
      </c>
      <c r="E544" s="9" t="s">
        <v>64</v>
      </c>
      <c r="F544" s="23">
        <v>538</v>
      </c>
    </row>
    <row r="545" spans="1:6" ht="15">
      <c r="A545" s="21" t="str">
        <f t="shared" si="10"/>
        <v>Psychologue de classe normale 4e échelon</v>
      </c>
      <c r="B545" s="10" t="str">
        <f>Filières!$A$21</f>
        <v>Médico_sociale</v>
      </c>
      <c r="C545" s="10" t="str">
        <f>Grades!$E$31</f>
        <v>Psychologue</v>
      </c>
      <c r="D545" s="10" t="str">
        <f>Grades!$E$32</f>
        <v>Psychologue de classe normale</v>
      </c>
      <c r="E545" s="9" t="s">
        <v>66</v>
      </c>
      <c r="F545" s="23">
        <v>500</v>
      </c>
    </row>
    <row r="546" spans="1:6" ht="15">
      <c r="A546" s="21" t="str">
        <f t="shared" si="10"/>
        <v>Psychologue de classe normale 3e échelon</v>
      </c>
      <c r="B546" s="10" t="str">
        <f>Filières!$A$21</f>
        <v>Médico_sociale</v>
      </c>
      <c r="C546" s="10" t="str">
        <f>Grades!$E$31</f>
        <v>Psychologue</v>
      </c>
      <c r="D546" s="10" t="str">
        <f>Grades!$E$32</f>
        <v>Psychologue de classe normale</v>
      </c>
      <c r="E546" s="9" t="s">
        <v>24</v>
      </c>
      <c r="F546" s="23">
        <v>471</v>
      </c>
    </row>
    <row r="547" spans="1:6" ht="15">
      <c r="A547" s="21" t="str">
        <f t="shared" si="10"/>
        <v>Psychologue de classe normale 2e échelon</v>
      </c>
      <c r="B547" s="10" t="str">
        <f>Filières!$A$21</f>
        <v>Médico_sociale</v>
      </c>
      <c r="C547" s="10" t="str">
        <f>Grades!$E$31</f>
        <v>Psychologue</v>
      </c>
      <c r="D547" s="10" t="str">
        <f>Grades!$E$32</f>
        <v>Psychologue de classe normale</v>
      </c>
      <c r="E547" s="9" t="s">
        <v>67</v>
      </c>
      <c r="F547" s="23">
        <v>457</v>
      </c>
    </row>
    <row r="548" spans="1:6" ht="15">
      <c r="A548" s="21" t="str">
        <f t="shared" si="10"/>
        <v>Psychologue de classe normale 1er échelon</v>
      </c>
      <c r="B548" s="10" t="str">
        <f>Filières!$A$21</f>
        <v>Médico_sociale</v>
      </c>
      <c r="C548" s="10" t="str">
        <f>Grades!$E$31</f>
        <v>Psychologue</v>
      </c>
      <c r="D548" s="10" t="str">
        <f>Grades!$E$32</f>
        <v>Psychologue de classe normale</v>
      </c>
      <c r="E548" s="9" t="s">
        <v>68</v>
      </c>
      <c r="F548" s="23">
        <v>444</v>
      </c>
    </row>
    <row r="549" spans="1:6" ht="15">
      <c r="A549" s="21" t="str">
        <f t="shared" si="10"/>
        <v>Psychologue hors classe 8e échelon</v>
      </c>
      <c r="B549" s="10" t="str">
        <f>Filières!$A$21</f>
        <v>Médico_sociale</v>
      </c>
      <c r="C549" s="10" t="str">
        <f>Grades!$E$31</f>
        <v>Psychologue</v>
      </c>
      <c r="D549" s="10" t="str">
        <f>Grades!$E$33</f>
        <v>Psychologue hors classe</v>
      </c>
      <c r="E549" s="9" t="s">
        <v>59</v>
      </c>
      <c r="F549" s="9">
        <v>1015</v>
      </c>
    </row>
    <row r="550" spans="1:6" ht="15">
      <c r="A550" s="21" t="str">
        <f t="shared" si="10"/>
        <v>Psychologue hors classe 7e échelon</v>
      </c>
      <c r="B550" s="10" t="str">
        <f>Filières!$A$21</f>
        <v>Médico_sociale</v>
      </c>
      <c r="C550" s="10" t="str">
        <f>Grades!$E$31</f>
        <v>Psychologue</v>
      </c>
      <c r="D550" s="10" t="str">
        <f>Grades!$E$33</f>
        <v>Psychologue hors classe</v>
      </c>
      <c r="E550" s="9" t="s">
        <v>61</v>
      </c>
      <c r="F550" s="9">
        <v>995</v>
      </c>
    </row>
    <row r="551" spans="1:6" ht="15">
      <c r="A551" s="21" t="str">
        <f t="shared" si="10"/>
        <v>Psychologue hors classe 6e échelon</v>
      </c>
      <c r="B551" s="10" t="str">
        <f>Filières!$A$21</f>
        <v>Médico_sociale</v>
      </c>
      <c r="C551" s="10" t="str">
        <f>Grades!$E$31</f>
        <v>Psychologue</v>
      </c>
      <c r="D551" s="10" t="str">
        <f>Grades!$E$33</f>
        <v>Psychologue hors classe</v>
      </c>
      <c r="E551" s="9" t="s">
        <v>63</v>
      </c>
      <c r="F551" s="23">
        <v>939</v>
      </c>
    </row>
    <row r="552" spans="1:6" ht="15">
      <c r="A552" s="21" t="str">
        <f t="shared" si="10"/>
        <v>Psychologue hors classe 5e échelon</v>
      </c>
      <c r="B552" s="10" t="str">
        <f>Filières!$A$21</f>
        <v>Médico_sociale</v>
      </c>
      <c r="C552" s="10" t="str">
        <f>Grades!$E$31</f>
        <v>Psychologue</v>
      </c>
      <c r="D552" s="10" t="str">
        <f>Grades!$E$33</f>
        <v>Psychologue hors classe</v>
      </c>
      <c r="E552" s="9" t="s">
        <v>64</v>
      </c>
      <c r="F552" s="23">
        <v>876</v>
      </c>
    </row>
    <row r="553" spans="1:6" ht="15">
      <c r="A553" s="21" t="str">
        <f t="shared" si="10"/>
        <v>Psychologue hors classe 4e échelon</v>
      </c>
      <c r="B553" s="10" t="str">
        <f>Filières!$A$21</f>
        <v>Médico_sociale</v>
      </c>
      <c r="C553" s="10" t="str">
        <f>Grades!$E$31</f>
        <v>Psychologue</v>
      </c>
      <c r="D553" s="10" t="str">
        <f>Grades!$E$33</f>
        <v>Psychologue hors classe</v>
      </c>
      <c r="E553" s="9" t="s">
        <v>66</v>
      </c>
      <c r="F553" s="23">
        <v>815</v>
      </c>
    </row>
    <row r="554" spans="1:6" ht="15">
      <c r="A554" s="21" t="str">
        <f t="shared" si="10"/>
        <v>Psychologue hors classe 3e échelon</v>
      </c>
      <c r="B554" s="10" t="str">
        <f>Filières!$A$21</f>
        <v>Médico_sociale</v>
      </c>
      <c r="C554" s="10" t="str">
        <f>Grades!$E$31</f>
        <v>Psychologue</v>
      </c>
      <c r="D554" s="10" t="str">
        <f>Grades!$E$33</f>
        <v>Psychologue hors classe</v>
      </c>
      <c r="E554" s="9" t="s">
        <v>24</v>
      </c>
      <c r="F554" s="23">
        <v>757</v>
      </c>
    </row>
    <row r="555" spans="1:6" ht="15">
      <c r="A555" s="21" t="str">
        <f t="shared" si="10"/>
        <v>Psychologue hors classe 2e échelon</v>
      </c>
      <c r="B555" s="10" t="str">
        <f>Filières!$A$21</f>
        <v>Médico_sociale</v>
      </c>
      <c r="C555" s="10" t="str">
        <f>Grades!$E$31</f>
        <v>Psychologue</v>
      </c>
      <c r="D555" s="10" t="str">
        <f>Grades!$E$33</f>
        <v>Psychologue hors classe</v>
      </c>
      <c r="E555" s="9" t="s">
        <v>67</v>
      </c>
      <c r="F555" s="23">
        <v>712</v>
      </c>
    </row>
    <row r="556" spans="1:6" ht="15">
      <c r="A556" s="21" t="str">
        <f t="shared" si="10"/>
        <v>Psychologue hors classe 1er échelon</v>
      </c>
      <c r="B556" s="10" t="str">
        <f>Filières!$A$21</f>
        <v>Médico_sociale</v>
      </c>
      <c r="C556" s="10" t="str">
        <f>Grades!$E$31</f>
        <v>Psychologue</v>
      </c>
      <c r="D556" s="10" t="str">
        <f>Grades!$E$33</f>
        <v>Psychologue hors classe</v>
      </c>
      <c r="E556" s="9" t="s">
        <v>68</v>
      </c>
      <c r="F556" s="23">
        <v>620</v>
      </c>
    </row>
    <row r="557" spans="1:6" ht="15">
      <c r="A557" s="21" t="str">
        <f t="shared" si="10"/>
        <v>Puéricultrice cadre de santé 9e échelon</v>
      </c>
      <c r="B557" s="10" t="str">
        <f>Filières!$A$21</f>
        <v>Médico_sociale</v>
      </c>
      <c r="C557" s="10" t="str">
        <f>Grades!$G$31</f>
        <v>Puéricultrice_cadre_santé_extinction</v>
      </c>
      <c r="D557" s="10" t="str">
        <f>Grades!$G$32</f>
        <v>Puéricultrice cadre de santé</v>
      </c>
      <c r="E557" s="9" t="s">
        <v>57</v>
      </c>
      <c r="F557" s="9">
        <v>840</v>
      </c>
    </row>
    <row r="558" spans="1:6" ht="15">
      <c r="A558" s="21" t="str">
        <f t="shared" si="10"/>
        <v>Puéricultrice cadre de santé 8e échelon</v>
      </c>
      <c r="B558" s="10" t="str">
        <f>Filières!$A$21</f>
        <v>Médico_sociale</v>
      </c>
      <c r="C558" s="10" t="str">
        <f>Grades!$G$31</f>
        <v>Puéricultrice_cadre_santé_extinction</v>
      </c>
      <c r="D558" s="10" t="str">
        <f>Grades!$G$32</f>
        <v>Puéricultrice cadre de santé</v>
      </c>
      <c r="E558" s="9" t="s">
        <v>59</v>
      </c>
      <c r="F558" s="9">
        <v>786</v>
      </c>
    </row>
    <row r="559" spans="1:6" ht="15">
      <c r="A559" s="21" t="str">
        <f t="shared" si="10"/>
        <v>Puéricultrice cadre de santé 7e échelon</v>
      </c>
      <c r="B559" s="10" t="str">
        <f>Filières!$A$21</f>
        <v>Médico_sociale</v>
      </c>
      <c r="C559" s="10" t="str">
        <f>Grades!$G$31</f>
        <v>Puéricultrice_cadre_santé_extinction</v>
      </c>
      <c r="D559" s="10" t="str">
        <f>Grades!$G$32</f>
        <v>Puéricultrice cadre de santé</v>
      </c>
      <c r="E559" s="9" t="s">
        <v>61</v>
      </c>
      <c r="F559" s="9">
        <v>709</v>
      </c>
    </row>
    <row r="560" spans="1:6" ht="15">
      <c r="A560" s="21" t="str">
        <f t="shared" si="10"/>
        <v>Puéricultrice cadre de santé 6e échelon</v>
      </c>
      <c r="B560" s="10" t="str">
        <f>Filières!$A$21</f>
        <v>Médico_sociale</v>
      </c>
      <c r="C560" s="10" t="str">
        <f>Grades!$G$31</f>
        <v>Puéricultrice_cadre_santé_extinction</v>
      </c>
      <c r="D560" s="10" t="str">
        <f>Grades!$G$32</f>
        <v>Puéricultrice cadre de santé</v>
      </c>
      <c r="E560" s="9" t="s">
        <v>63</v>
      </c>
      <c r="F560" s="23">
        <v>671</v>
      </c>
    </row>
    <row r="561" spans="1:6" ht="15">
      <c r="A561" s="21" t="str">
        <f t="shared" si="10"/>
        <v>Puéricultrice cadre de santé 5e échelon</v>
      </c>
      <c r="B561" s="10" t="str">
        <f>Filières!$A$21</f>
        <v>Médico_sociale</v>
      </c>
      <c r="C561" s="10" t="str">
        <f>Grades!$G$31</f>
        <v>Puéricultrice_cadre_santé_extinction</v>
      </c>
      <c r="D561" s="10" t="str">
        <f>Grades!$G$32</f>
        <v>Puéricultrice cadre de santé</v>
      </c>
      <c r="E561" s="9" t="s">
        <v>64</v>
      </c>
      <c r="F561" s="23">
        <v>631</v>
      </c>
    </row>
    <row r="562" spans="1:6" ht="15">
      <c r="A562" s="21" t="str">
        <f t="shared" si="10"/>
        <v>Puéricultrice cadre de santé 4e échelon</v>
      </c>
      <c r="B562" s="10" t="str">
        <f>Filières!$A$21</f>
        <v>Médico_sociale</v>
      </c>
      <c r="C562" s="10" t="str">
        <f>Grades!$G$31</f>
        <v>Puéricultrice_cadre_santé_extinction</v>
      </c>
      <c r="D562" s="10" t="str">
        <f>Grades!$G$32</f>
        <v>Puéricultrice cadre de santé</v>
      </c>
      <c r="E562" s="9" t="s">
        <v>66</v>
      </c>
      <c r="F562" s="23">
        <v>597</v>
      </c>
    </row>
    <row r="563" spans="1:6" ht="15">
      <c r="A563" s="21" t="str">
        <f t="shared" si="10"/>
        <v>Puéricultrice cadre de santé 3e échelon</v>
      </c>
      <c r="B563" s="10" t="str">
        <f>Filières!$A$21</f>
        <v>Médico_sociale</v>
      </c>
      <c r="C563" s="10" t="str">
        <f>Grades!$G$31</f>
        <v>Puéricultrice_cadre_santé_extinction</v>
      </c>
      <c r="D563" s="10" t="str">
        <f>Grades!$G$32</f>
        <v>Puéricultrice cadre de santé</v>
      </c>
      <c r="E563" s="9" t="s">
        <v>24</v>
      </c>
      <c r="F563" s="23">
        <v>562</v>
      </c>
    </row>
    <row r="564" spans="1:6" ht="15">
      <c r="A564" s="21" t="str">
        <f t="shared" si="10"/>
        <v>Puéricultrice cadre de santé 2e échelon</v>
      </c>
      <c r="B564" s="10" t="str">
        <f>Filières!$A$21</f>
        <v>Médico_sociale</v>
      </c>
      <c r="C564" s="10" t="str">
        <f>Grades!$G$31</f>
        <v>Puéricultrice_cadre_santé_extinction</v>
      </c>
      <c r="D564" s="10" t="str">
        <f>Grades!$G$32</f>
        <v>Puéricultrice cadre de santé</v>
      </c>
      <c r="E564" s="9" t="s">
        <v>67</v>
      </c>
      <c r="F564" s="23">
        <v>517</v>
      </c>
    </row>
    <row r="565" spans="1:6" ht="15">
      <c r="A565" s="21" t="str">
        <f t="shared" si="10"/>
        <v>Puéricultrice cadre de santé 1er échelon</v>
      </c>
      <c r="B565" s="10" t="str">
        <f>Filières!$A$21</f>
        <v>Médico_sociale</v>
      </c>
      <c r="C565" s="10" t="str">
        <f>Grades!$G$31</f>
        <v>Puéricultrice_cadre_santé_extinction</v>
      </c>
      <c r="D565" s="10" t="str">
        <f>Grades!$G$32</f>
        <v>Puéricultrice cadre de santé</v>
      </c>
      <c r="E565" s="9" t="s">
        <v>68</v>
      </c>
      <c r="F565" s="23">
        <v>468</v>
      </c>
    </row>
    <row r="566" spans="1:6" ht="15">
      <c r="A566" s="21" t="str">
        <f t="shared" si="10"/>
        <v>Puéricultrice cadre supérieur de santé 7e échelon</v>
      </c>
      <c r="B566" s="10" t="str">
        <f>Filières!$A$21</f>
        <v>Médico_sociale</v>
      </c>
      <c r="C566" s="10" t="str">
        <f>Grades!$G$31</f>
        <v>Puéricultrice_cadre_santé_extinction</v>
      </c>
      <c r="D566" s="10" t="str">
        <f>Grades!$G$33</f>
        <v>Puéricultrice cadre supérieur de santé</v>
      </c>
      <c r="E566" s="9" t="s">
        <v>61</v>
      </c>
      <c r="F566" s="9">
        <v>883</v>
      </c>
    </row>
    <row r="567" spans="1:6" ht="15">
      <c r="A567" s="21" t="str">
        <f t="shared" si="10"/>
        <v>Puéricultrice cadre supérieur de santé 6e échelon</v>
      </c>
      <c r="B567" s="10" t="str">
        <f>Filières!$A$21</f>
        <v>Médico_sociale</v>
      </c>
      <c r="C567" s="10" t="str">
        <f>Grades!$G$31</f>
        <v>Puéricultrice_cadre_santé_extinction</v>
      </c>
      <c r="D567" s="10" t="str">
        <f>Grades!$G$33</f>
        <v>Puéricultrice cadre supérieur de santé</v>
      </c>
      <c r="E567" s="9" t="s">
        <v>63</v>
      </c>
      <c r="F567" s="23">
        <v>830</v>
      </c>
    </row>
    <row r="568" spans="1:6" ht="15">
      <c r="A568" s="21" t="str">
        <f t="shared" si="10"/>
        <v>Puéricultrice cadre supérieur de santé 5e échelon</v>
      </c>
      <c r="B568" s="10" t="str">
        <f>Filières!$A$21</f>
        <v>Médico_sociale</v>
      </c>
      <c r="C568" s="10" t="str">
        <f>Grades!$G$31</f>
        <v>Puéricultrice_cadre_santé_extinction</v>
      </c>
      <c r="D568" s="10" t="str">
        <f>Grades!$G$33</f>
        <v>Puéricultrice cadre supérieur de santé</v>
      </c>
      <c r="E568" s="9" t="s">
        <v>64</v>
      </c>
      <c r="F568" s="23">
        <v>800</v>
      </c>
    </row>
    <row r="569" spans="1:6" ht="15">
      <c r="A569" s="21" t="str">
        <f t="shared" si="10"/>
        <v>Puéricultrice cadre supérieur de santé 4e échelon</v>
      </c>
      <c r="B569" s="10" t="str">
        <f>Filières!$A$21</f>
        <v>Médico_sociale</v>
      </c>
      <c r="C569" s="10" t="str">
        <f>Grades!$G$31</f>
        <v>Puéricultrice_cadre_santé_extinction</v>
      </c>
      <c r="D569" s="10" t="str">
        <f>Grades!$G$33</f>
        <v>Puéricultrice cadre supérieur de santé</v>
      </c>
      <c r="E569" s="9" t="s">
        <v>66</v>
      </c>
      <c r="F569" s="23">
        <v>744</v>
      </c>
    </row>
    <row r="570" spans="1:6" ht="15">
      <c r="A570" s="21" t="str">
        <f t="shared" si="10"/>
        <v>Puéricultrice cadre supérieur de santé 3e échelon</v>
      </c>
      <c r="B570" s="10" t="str">
        <f>Filières!$A$21</f>
        <v>Médico_sociale</v>
      </c>
      <c r="C570" s="10" t="str">
        <f>Grades!$G$31</f>
        <v>Puéricultrice_cadre_santé_extinction</v>
      </c>
      <c r="D570" s="10" t="str">
        <f>Grades!$G$33</f>
        <v>Puéricultrice cadre supérieur de santé</v>
      </c>
      <c r="E570" s="9" t="s">
        <v>24</v>
      </c>
      <c r="F570" s="23">
        <v>724</v>
      </c>
    </row>
    <row r="571" spans="1:6" ht="15">
      <c r="A571" s="21" t="str">
        <f t="shared" si="10"/>
        <v>Puéricultrice cadre supérieur de santé 2e échelon</v>
      </c>
      <c r="B571" s="10" t="str">
        <f>Filières!$A$21</f>
        <v>Médico_sociale</v>
      </c>
      <c r="C571" s="10" t="str">
        <f>Grades!$G$31</f>
        <v>Puéricultrice_cadre_santé_extinction</v>
      </c>
      <c r="D571" s="10" t="str">
        <f>Grades!$G$33</f>
        <v>Puéricultrice cadre supérieur de santé</v>
      </c>
      <c r="E571" s="9" t="s">
        <v>67</v>
      </c>
      <c r="F571" s="23">
        <v>691</v>
      </c>
    </row>
    <row r="572" spans="1:6" ht="15">
      <c r="A572" s="21" t="str">
        <f t="shared" si="10"/>
        <v>Puéricultrice cadre supérieur de santé 1er échelon</v>
      </c>
      <c r="B572" s="10" t="str">
        <f>Filières!$A$21</f>
        <v>Médico_sociale</v>
      </c>
      <c r="C572" s="10" t="str">
        <f>Grades!$G$31</f>
        <v>Puéricultrice_cadre_santé_extinction</v>
      </c>
      <c r="D572" s="10" t="str">
        <f>Grades!$G$33</f>
        <v>Puéricultrice cadre supérieur de santé</v>
      </c>
      <c r="E572" s="9" t="s">
        <v>68</v>
      </c>
      <c r="F572" s="23">
        <v>660</v>
      </c>
    </row>
    <row r="573" spans="1:6" ht="15">
      <c r="A573" s="21" t="str">
        <f t="shared" si="10"/>
        <v>Sage-femme de classe normale 10e échelon</v>
      </c>
      <c r="B573" s="10" t="str">
        <f>Filières!$A$21</f>
        <v>Médico_sociale</v>
      </c>
      <c r="C573" s="10" t="str">
        <f>Grades!$A$35</f>
        <v>Sage_femme</v>
      </c>
      <c r="D573" s="10" t="str">
        <f>Grades!$A$36</f>
        <v>Sage-femme de classe normale</v>
      </c>
      <c r="E573" s="9" t="s">
        <v>55</v>
      </c>
      <c r="F573" s="9">
        <v>853</v>
      </c>
    </row>
    <row r="574" spans="1:6" ht="15">
      <c r="A574" s="21" t="str">
        <f t="shared" si="10"/>
        <v>Sage-femme de classe normale 9e échelon</v>
      </c>
      <c r="B574" s="10" t="str">
        <f>Filières!$A$21</f>
        <v>Médico_sociale</v>
      </c>
      <c r="C574" s="10" t="str">
        <f>Grades!$A$35</f>
        <v>Sage_femme</v>
      </c>
      <c r="D574" s="10" t="str">
        <f>Grades!$A$36</f>
        <v>Sage-femme de classe normale</v>
      </c>
      <c r="E574" s="9" t="s">
        <v>57</v>
      </c>
      <c r="F574" s="9">
        <v>797</v>
      </c>
    </row>
    <row r="575" spans="1:6" ht="15">
      <c r="A575" s="21" t="str">
        <f aca="true" t="shared" si="11" ref="A575:A638">D575&amp;" "&amp;E575</f>
        <v>Sage-femme de classe normale 8e échelon</v>
      </c>
      <c r="B575" s="10" t="str">
        <f>Filières!$A$21</f>
        <v>Médico_sociale</v>
      </c>
      <c r="C575" s="10" t="str">
        <f>Grades!$A$35</f>
        <v>Sage_femme</v>
      </c>
      <c r="D575" s="10" t="str">
        <f>Grades!$A$36</f>
        <v>Sage-femme de classe normale</v>
      </c>
      <c r="E575" s="9" t="s">
        <v>59</v>
      </c>
      <c r="F575" s="9">
        <v>752</v>
      </c>
    </row>
    <row r="576" spans="1:6" ht="15">
      <c r="A576" s="21" t="str">
        <f t="shared" si="11"/>
        <v>Sage-femme de classe normale 7e échelon</v>
      </c>
      <c r="B576" s="10" t="str">
        <f>Filières!$A$21</f>
        <v>Médico_sociale</v>
      </c>
      <c r="C576" s="10" t="str">
        <f>Grades!$A$35</f>
        <v>Sage_femme</v>
      </c>
      <c r="D576" s="10" t="str">
        <f>Grades!$A$36</f>
        <v>Sage-femme de classe normale</v>
      </c>
      <c r="E576" s="9" t="s">
        <v>61</v>
      </c>
      <c r="F576" s="9">
        <v>704</v>
      </c>
    </row>
    <row r="577" spans="1:6" ht="15">
      <c r="A577" s="21" t="str">
        <f t="shared" si="11"/>
        <v>Sage-femme de classe normale 6e échelon</v>
      </c>
      <c r="B577" s="10" t="str">
        <f>Filières!$A$21</f>
        <v>Médico_sociale</v>
      </c>
      <c r="C577" s="10" t="str">
        <f>Grades!$A$35</f>
        <v>Sage_femme</v>
      </c>
      <c r="D577" s="10" t="str">
        <f>Grades!$A$36</f>
        <v>Sage-femme de classe normale</v>
      </c>
      <c r="E577" s="9" t="s">
        <v>63</v>
      </c>
      <c r="F577" s="23">
        <v>665</v>
      </c>
    </row>
    <row r="578" spans="1:6" ht="15">
      <c r="A578" s="21" t="str">
        <f t="shared" si="11"/>
        <v>Sage-femme de classe normale 5e échelon</v>
      </c>
      <c r="B578" s="10" t="str">
        <f>Filières!$A$21</f>
        <v>Médico_sociale</v>
      </c>
      <c r="C578" s="10" t="str">
        <f>Grades!$A$35</f>
        <v>Sage_femme</v>
      </c>
      <c r="D578" s="10" t="str">
        <f>Grades!$A$36</f>
        <v>Sage-femme de classe normale</v>
      </c>
      <c r="E578" s="9" t="s">
        <v>64</v>
      </c>
      <c r="F578" s="23">
        <v>632</v>
      </c>
    </row>
    <row r="579" spans="1:6" ht="15">
      <c r="A579" s="21" t="str">
        <f t="shared" si="11"/>
        <v>Sage-femme de classe normale 4e échelon</v>
      </c>
      <c r="B579" s="10" t="str">
        <f>Filières!$A$21</f>
        <v>Médico_sociale</v>
      </c>
      <c r="C579" s="10" t="str">
        <f>Grades!$A$35</f>
        <v>Sage_femme</v>
      </c>
      <c r="D579" s="10" t="str">
        <f>Grades!$A$36</f>
        <v>Sage-femme de classe normale</v>
      </c>
      <c r="E579" s="9" t="s">
        <v>66</v>
      </c>
      <c r="F579" s="23">
        <v>604</v>
      </c>
    </row>
    <row r="580" spans="1:6" ht="15">
      <c r="A580" s="21" t="str">
        <f t="shared" si="11"/>
        <v>Sage-femme de classe normale 3e échelon</v>
      </c>
      <c r="B580" s="10" t="str">
        <f>Filières!$A$21</f>
        <v>Médico_sociale</v>
      </c>
      <c r="C580" s="10" t="str">
        <f>Grades!$A$35</f>
        <v>Sage_femme</v>
      </c>
      <c r="D580" s="10" t="str">
        <f>Grades!$A$36</f>
        <v>Sage-femme de classe normale</v>
      </c>
      <c r="E580" s="9" t="s">
        <v>24</v>
      </c>
      <c r="F580" s="23">
        <v>579</v>
      </c>
    </row>
    <row r="581" spans="1:6" ht="15">
      <c r="A581" s="21" t="str">
        <f t="shared" si="11"/>
        <v>Sage-femme de classe normale 2e échelon</v>
      </c>
      <c r="B581" s="10" t="str">
        <f>Filières!$A$21</f>
        <v>Médico_sociale</v>
      </c>
      <c r="C581" s="10" t="str">
        <f>Grades!$A$35</f>
        <v>Sage_femme</v>
      </c>
      <c r="D581" s="10" t="str">
        <f>Grades!$A$36</f>
        <v>Sage-femme de classe normale</v>
      </c>
      <c r="E581" s="9" t="s">
        <v>67</v>
      </c>
      <c r="F581" s="23">
        <v>548</v>
      </c>
    </row>
    <row r="582" spans="1:6" ht="15">
      <c r="A582" s="21" t="str">
        <f t="shared" si="11"/>
        <v>Sage-femme de classe normale 1er échelon</v>
      </c>
      <c r="B582" s="10" t="str">
        <f>Filières!$A$21</f>
        <v>Médico_sociale</v>
      </c>
      <c r="C582" s="10" t="str">
        <f>Grades!$A$35</f>
        <v>Sage_femme</v>
      </c>
      <c r="D582" s="10" t="str">
        <f>Grades!$A$36</f>
        <v>Sage-femme de classe normale</v>
      </c>
      <c r="E582" s="9" t="s">
        <v>68</v>
      </c>
      <c r="F582" s="23">
        <v>518</v>
      </c>
    </row>
    <row r="583" spans="1:6" ht="15">
      <c r="A583" s="21" t="str">
        <f t="shared" si="11"/>
        <v>Sage-femme hors classe 10e échelon</v>
      </c>
      <c r="B583" s="10" t="str">
        <f>Filières!$A$21</f>
        <v>Médico_sociale</v>
      </c>
      <c r="C583" s="10" t="str">
        <f>Grades!$A$35</f>
        <v>Sage_femme</v>
      </c>
      <c r="D583" s="10" t="str">
        <f>Grades!$A$37</f>
        <v>Sage-femme hors classe</v>
      </c>
      <c r="E583" s="9" t="s">
        <v>55</v>
      </c>
      <c r="F583" s="9">
        <v>1015</v>
      </c>
    </row>
    <row r="584" spans="1:6" ht="15">
      <c r="A584" s="21" t="str">
        <f t="shared" si="11"/>
        <v>Sage-femme hors classe 9e échelon</v>
      </c>
      <c r="B584" s="10" t="str">
        <f>Filières!$A$21</f>
        <v>Médico_sociale</v>
      </c>
      <c r="C584" s="10" t="str">
        <f>Grades!$A$35</f>
        <v>Sage_femme</v>
      </c>
      <c r="D584" s="10" t="str">
        <f>Grades!$A$37</f>
        <v>Sage-femme hors classe</v>
      </c>
      <c r="E584" s="9" t="s">
        <v>57</v>
      </c>
      <c r="F584" s="9">
        <v>995</v>
      </c>
    </row>
    <row r="585" spans="1:6" ht="15">
      <c r="A585" s="21" t="str">
        <f t="shared" si="11"/>
        <v>Sage-femme hors classe 8e échelon</v>
      </c>
      <c r="B585" s="10" t="str">
        <f>Filières!$A$21</f>
        <v>Médico_sociale</v>
      </c>
      <c r="C585" s="10" t="str">
        <f>Grades!$A$35</f>
        <v>Sage_femme</v>
      </c>
      <c r="D585" s="10" t="str">
        <f>Grades!$A$37</f>
        <v>Sage-femme hors classe</v>
      </c>
      <c r="E585" s="9" t="s">
        <v>59</v>
      </c>
      <c r="F585" s="9">
        <v>946</v>
      </c>
    </row>
    <row r="586" spans="1:6" ht="15">
      <c r="A586" s="21" t="str">
        <f t="shared" si="11"/>
        <v>Sage-femme hors classe 7e échelon</v>
      </c>
      <c r="B586" s="10" t="str">
        <f>Filières!$A$21</f>
        <v>Médico_sociale</v>
      </c>
      <c r="C586" s="10" t="str">
        <f>Grades!$A$35</f>
        <v>Sage_femme</v>
      </c>
      <c r="D586" s="10" t="str">
        <f>Grades!$A$37</f>
        <v>Sage-femme hors classe</v>
      </c>
      <c r="E586" s="9" t="s">
        <v>61</v>
      </c>
      <c r="F586" s="9">
        <v>901</v>
      </c>
    </row>
    <row r="587" spans="1:6" ht="15">
      <c r="A587" s="21" t="str">
        <f t="shared" si="11"/>
        <v>Sage-femme hors classe 6e échelon</v>
      </c>
      <c r="B587" s="10" t="str">
        <f>Filières!$A$21</f>
        <v>Médico_sociale</v>
      </c>
      <c r="C587" s="10" t="str">
        <f>Grades!$A$35</f>
        <v>Sage_femme</v>
      </c>
      <c r="D587" s="10" t="str">
        <f>Grades!$A$37</f>
        <v>Sage-femme hors classe</v>
      </c>
      <c r="E587" s="9" t="s">
        <v>63</v>
      </c>
      <c r="F587" s="23">
        <v>859</v>
      </c>
    </row>
    <row r="588" spans="1:6" ht="15">
      <c r="A588" s="21" t="str">
        <f t="shared" si="11"/>
        <v>Sage-femme hors classe 5e échelon</v>
      </c>
      <c r="B588" s="10" t="str">
        <f>Filières!$A$21</f>
        <v>Médico_sociale</v>
      </c>
      <c r="C588" s="10" t="str">
        <f>Grades!$A$35</f>
        <v>Sage_femme</v>
      </c>
      <c r="D588" s="10" t="str">
        <f>Grades!$A$37</f>
        <v>Sage-femme hors classe</v>
      </c>
      <c r="E588" s="9" t="s">
        <v>64</v>
      </c>
      <c r="F588" s="23">
        <v>814</v>
      </c>
    </row>
    <row r="589" spans="1:6" ht="15">
      <c r="A589" s="21" t="str">
        <f t="shared" si="11"/>
        <v>Sage-femme hors classe 4e échelon</v>
      </c>
      <c r="B589" s="10" t="str">
        <f>Filières!$A$21</f>
        <v>Médico_sociale</v>
      </c>
      <c r="C589" s="10" t="str">
        <f>Grades!$A$35</f>
        <v>Sage_femme</v>
      </c>
      <c r="D589" s="10" t="str">
        <f>Grades!$A$37</f>
        <v>Sage-femme hors classe</v>
      </c>
      <c r="E589" s="9" t="s">
        <v>66</v>
      </c>
      <c r="F589" s="23">
        <v>767</v>
      </c>
    </row>
    <row r="590" spans="1:6" ht="15">
      <c r="A590" s="21" t="str">
        <f t="shared" si="11"/>
        <v>Sage-femme hors classe 3e échelon</v>
      </c>
      <c r="B590" s="10" t="str">
        <f>Filières!$A$21</f>
        <v>Médico_sociale</v>
      </c>
      <c r="C590" s="10" t="str">
        <f>Grades!$A$35</f>
        <v>Sage_femme</v>
      </c>
      <c r="D590" s="10" t="str">
        <f>Grades!$A$37</f>
        <v>Sage-femme hors classe</v>
      </c>
      <c r="E590" s="9" t="s">
        <v>24</v>
      </c>
      <c r="F590" s="23">
        <v>728</v>
      </c>
    </row>
    <row r="591" spans="1:6" ht="15">
      <c r="A591" s="21" t="str">
        <f t="shared" si="11"/>
        <v>Sage-femme hors classe 2e échelon</v>
      </c>
      <c r="B591" s="10" t="str">
        <f>Filières!$A$21</f>
        <v>Médico_sociale</v>
      </c>
      <c r="C591" s="10" t="str">
        <f>Grades!$A$35</f>
        <v>Sage_femme</v>
      </c>
      <c r="D591" s="10" t="str">
        <f>Grades!$A$37</f>
        <v>Sage-femme hors classe</v>
      </c>
      <c r="E591" s="9" t="s">
        <v>67</v>
      </c>
      <c r="F591" s="23">
        <v>689</v>
      </c>
    </row>
    <row r="592" spans="1:6" ht="15">
      <c r="A592" s="21" t="str">
        <f t="shared" si="11"/>
        <v>Sage-femme hors classe 1er échelon</v>
      </c>
      <c r="B592" s="10" t="str">
        <f>Filières!$A$21</f>
        <v>Médico_sociale</v>
      </c>
      <c r="C592" s="10" t="str">
        <f>Grades!$A$35</f>
        <v>Sage_femme</v>
      </c>
      <c r="D592" s="10" t="str">
        <f>Grades!$A$37</f>
        <v>Sage-femme hors classe</v>
      </c>
      <c r="E592" s="9" t="s">
        <v>68</v>
      </c>
      <c r="F592" s="23">
        <v>649</v>
      </c>
    </row>
    <row r="593" spans="1:6" ht="15">
      <c r="A593" s="21" t="str">
        <f t="shared" si="11"/>
        <v>Puéricultrice 11e échelon</v>
      </c>
      <c r="B593" s="10" t="str">
        <f>Filières!$A$21</f>
        <v>Médico_sociale</v>
      </c>
      <c r="C593" s="10" t="str">
        <f>Grades!$C$35</f>
        <v>Puéricultrice_décret_2014_923</v>
      </c>
      <c r="D593" s="10" t="str">
        <f>Grades!$C$36</f>
        <v>Puéricultrice</v>
      </c>
      <c r="E593" s="9" t="s">
        <v>53</v>
      </c>
      <c r="F593" s="9">
        <v>886</v>
      </c>
    </row>
    <row r="594" spans="1:6" ht="15">
      <c r="A594" s="21" t="str">
        <f t="shared" si="11"/>
        <v>Puéricultrice 10e échelon</v>
      </c>
      <c r="B594" s="10" t="str">
        <f>Filières!$A$21</f>
        <v>Médico_sociale</v>
      </c>
      <c r="C594" s="10" t="str">
        <f>Grades!$C$35</f>
        <v>Puéricultrice_décret_2014_923</v>
      </c>
      <c r="D594" s="10" t="str">
        <f>Grades!$C$36</f>
        <v>Puéricultrice</v>
      </c>
      <c r="E594" s="9" t="s">
        <v>55</v>
      </c>
      <c r="F594" s="9">
        <v>836</v>
      </c>
    </row>
    <row r="595" spans="1:6" ht="15">
      <c r="A595" s="21" t="str">
        <f t="shared" si="11"/>
        <v>Puéricultrice 9e échelon</v>
      </c>
      <c r="B595" s="10" t="str">
        <f>Filières!$A$21</f>
        <v>Médico_sociale</v>
      </c>
      <c r="C595" s="10" t="str">
        <f>Grades!$C$35</f>
        <v>Puéricultrice_décret_2014_923</v>
      </c>
      <c r="D595" s="10" t="str">
        <f>Grades!$C$36</f>
        <v>Puéricultrice</v>
      </c>
      <c r="E595" s="9" t="s">
        <v>57</v>
      </c>
      <c r="F595" s="9">
        <v>792</v>
      </c>
    </row>
    <row r="596" spans="1:6" ht="15">
      <c r="A596" s="21" t="str">
        <f t="shared" si="11"/>
        <v>Puéricultrice 8e échelon</v>
      </c>
      <c r="B596" s="10" t="str">
        <f>Filières!$A$21</f>
        <v>Médico_sociale</v>
      </c>
      <c r="C596" s="10" t="str">
        <f>Grades!$C$35</f>
        <v>Puéricultrice_décret_2014_923</v>
      </c>
      <c r="D596" s="10" t="str">
        <f>Grades!$C$36</f>
        <v>Puéricultrice</v>
      </c>
      <c r="E596" s="9" t="s">
        <v>59</v>
      </c>
      <c r="F596" s="9">
        <v>750</v>
      </c>
    </row>
    <row r="597" spans="1:6" ht="15">
      <c r="A597" s="21" t="str">
        <f t="shared" si="11"/>
        <v>Puéricultrice 7e échelon</v>
      </c>
      <c r="B597" s="10" t="str">
        <f>Filières!$A$21</f>
        <v>Médico_sociale</v>
      </c>
      <c r="C597" s="10" t="str">
        <f>Grades!$C$35</f>
        <v>Puéricultrice_décret_2014_923</v>
      </c>
      <c r="D597" s="10" t="str">
        <f>Grades!$C$36</f>
        <v>Puéricultrice</v>
      </c>
      <c r="E597" s="9" t="s">
        <v>61</v>
      </c>
      <c r="F597" s="9">
        <v>709</v>
      </c>
    </row>
    <row r="598" spans="1:6" ht="15">
      <c r="A598" s="21" t="str">
        <f t="shared" si="11"/>
        <v>Puéricultrice 6e échelon</v>
      </c>
      <c r="B598" s="10" t="str">
        <f>Filières!$A$21</f>
        <v>Médico_sociale</v>
      </c>
      <c r="C598" s="10" t="str">
        <f>Grades!$C$35</f>
        <v>Puéricultrice_décret_2014_923</v>
      </c>
      <c r="D598" s="10" t="str">
        <f>Grades!$C$36</f>
        <v>Puéricultrice</v>
      </c>
      <c r="E598" s="9" t="s">
        <v>63</v>
      </c>
      <c r="F598" s="23">
        <v>669</v>
      </c>
    </row>
    <row r="599" spans="1:6" ht="15">
      <c r="A599" s="21" t="str">
        <f t="shared" si="11"/>
        <v>Puéricultrice 5e échelon</v>
      </c>
      <c r="B599" s="10" t="str">
        <f>Filières!$A$21</f>
        <v>Médico_sociale</v>
      </c>
      <c r="C599" s="10" t="str">
        <f>Grades!$C$35</f>
        <v>Puéricultrice_décret_2014_923</v>
      </c>
      <c r="D599" s="10" t="str">
        <f>Grades!$C$36</f>
        <v>Puéricultrice</v>
      </c>
      <c r="E599" s="9" t="s">
        <v>64</v>
      </c>
      <c r="F599" s="23">
        <v>631</v>
      </c>
    </row>
    <row r="600" spans="1:6" ht="15">
      <c r="A600" s="21" t="str">
        <f t="shared" si="11"/>
        <v>Puéricultrice 4e échelon</v>
      </c>
      <c r="B600" s="10" t="str">
        <f>Filières!$A$21</f>
        <v>Médico_sociale</v>
      </c>
      <c r="C600" s="10" t="str">
        <f>Grades!$C$35</f>
        <v>Puéricultrice_décret_2014_923</v>
      </c>
      <c r="D600" s="10" t="str">
        <f>Grades!$C$36</f>
        <v>Puéricultrice</v>
      </c>
      <c r="E600" s="9" t="s">
        <v>66</v>
      </c>
      <c r="F600" s="23">
        <v>595</v>
      </c>
    </row>
    <row r="601" spans="1:6" ht="15">
      <c r="A601" s="21" t="str">
        <f t="shared" si="11"/>
        <v>Puéricultrice 3e échelon</v>
      </c>
      <c r="B601" s="10" t="str">
        <f>Filières!$A$21</f>
        <v>Médico_sociale</v>
      </c>
      <c r="C601" s="10" t="str">
        <f>Grades!$C$35</f>
        <v>Puéricultrice_décret_2014_923</v>
      </c>
      <c r="D601" s="10" t="str">
        <f>Grades!$C$36</f>
        <v>Puéricultrice</v>
      </c>
      <c r="E601" s="9" t="s">
        <v>24</v>
      </c>
      <c r="F601" s="23">
        <v>558</v>
      </c>
    </row>
    <row r="602" spans="1:6" ht="15">
      <c r="A602" s="21" t="str">
        <f t="shared" si="11"/>
        <v>Puéricultrice 2e échelon</v>
      </c>
      <c r="B602" s="10" t="str">
        <f>Filières!$A$21</f>
        <v>Médico_sociale</v>
      </c>
      <c r="C602" s="10" t="str">
        <f>Grades!$C$35</f>
        <v>Puéricultrice_décret_2014_923</v>
      </c>
      <c r="D602" s="10" t="str">
        <f>Grades!$C$36</f>
        <v>Puéricultrice</v>
      </c>
      <c r="E602" s="9" t="s">
        <v>67</v>
      </c>
      <c r="F602" s="23">
        <v>518</v>
      </c>
    </row>
    <row r="603" spans="1:6" ht="15">
      <c r="A603" s="21" t="str">
        <f t="shared" si="11"/>
        <v>Puéricultrice 1er échelon</v>
      </c>
      <c r="B603" s="10" t="str">
        <f>Filières!$A$21</f>
        <v>Médico_sociale</v>
      </c>
      <c r="C603" s="10" t="str">
        <f>Grades!$C$35</f>
        <v>Puéricultrice_décret_2014_923</v>
      </c>
      <c r="D603" s="10" t="str">
        <f>Grades!$C$36</f>
        <v>Puéricultrice</v>
      </c>
      <c r="E603" s="9" t="s">
        <v>68</v>
      </c>
      <c r="F603" s="23">
        <v>489</v>
      </c>
    </row>
    <row r="604" spans="1:6" ht="15">
      <c r="A604" s="21" t="str">
        <f t="shared" si="11"/>
        <v>Puéricultrice hors classe 9e échelon</v>
      </c>
      <c r="B604" s="10" t="str">
        <f>Filières!$A$21</f>
        <v>Médico_sociale</v>
      </c>
      <c r="C604" s="10" t="str">
        <f>Grades!$C$35</f>
        <v>Puéricultrice_décret_2014_923</v>
      </c>
      <c r="D604" s="10" t="str">
        <f>Grades!$C$37</f>
        <v>Puéricultrice hors classe</v>
      </c>
      <c r="E604" s="9" t="s">
        <v>57</v>
      </c>
      <c r="F604" s="9">
        <v>940</v>
      </c>
    </row>
    <row r="605" spans="1:6" ht="15">
      <c r="A605" s="21" t="str">
        <f t="shared" si="11"/>
        <v>Puéricultrice hors classe 8e échelon</v>
      </c>
      <c r="B605" s="10" t="str">
        <f>Filières!$A$21</f>
        <v>Médico_sociale</v>
      </c>
      <c r="C605" s="10" t="str">
        <f>Grades!$C$35</f>
        <v>Puéricultrice_décret_2014_923</v>
      </c>
      <c r="D605" s="10" t="str">
        <f>Grades!$C$37</f>
        <v>Puéricultrice hors classe</v>
      </c>
      <c r="E605" s="9" t="s">
        <v>59</v>
      </c>
      <c r="F605" s="9">
        <v>906</v>
      </c>
    </row>
    <row r="606" spans="1:6" ht="15">
      <c r="A606" s="21" t="str">
        <f t="shared" si="11"/>
        <v>Puéricultrice hors classe 7e échelon</v>
      </c>
      <c r="B606" s="10" t="str">
        <f>Filières!$A$21</f>
        <v>Médico_sociale</v>
      </c>
      <c r="C606" s="10" t="str">
        <f>Grades!$C$35</f>
        <v>Puéricultrice_décret_2014_923</v>
      </c>
      <c r="D606" s="10" t="str">
        <f>Grades!$C$37</f>
        <v>Puéricultrice hors classe</v>
      </c>
      <c r="E606" s="9" t="s">
        <v>61</v>
      </c>
      <c r="F606" s="9">
        <v>868</v>
      </c>
    </row>
    <row r="607" spans="1:6" ht="15">
      <c r="A607" s="21" t="str">
        <f t="shared" si="11"/>
        <v>Puéricultrice hors classe 6e échelon</v>
      </c>
      <c r="B607" s="10" t="str">
        <f>Filières!$A$21</f>
        <v>Médico_sociale</v>
      </c>
      <c r="C607" s="10" t="str">
        <f>Grades!$C$35</f>
        <v>Puéricultrice_décret_2014_923</v>
      </c>
      <c r="D607" s="10" t="str">
        <f>Grades!$C$37</f>
        <v>Puéricultrice hors classe</v>
      </c>
      <c r="E607" s="9" t="s">
        <v>63</v>
      </c>
      <c r="F607" s="23">
        <v>825</v>
      </c>
    </row>
    <row r="608" spans="1:6" ht="15">
      <c r="A608" s="21" t="str">
        <f t="shared" si="11"/>
        <v>Puéricultrice hors classe 5e échelon</v>
      </c>
      <c r="B608" s="10" t="str">
        <f>Filières!$A$21</f>
        <v>Médico_sociale</v>
      </c>
      <c r="C608" s="10" t="str">
        <f>Grades!$C$35</f>
        <v>Puéricultrice_décret_2014_923</v>
      </c>
      <c r="D608" s="10" t="str">
        <f>Grades!$C$37</f>
        <v>Puéricultrice hors classe</v>
      </c>
      <c r="E608" s="9" t="s">
        <v>64</v>
      </c>
      <c r="F608" s="23">
        <v>781</v>
      </c>
    </row>
    <row r="609" spans="1:6" ht="15">
      <c r="A609" s="21" t="str">
        <f t="shared" si="11"/>
        <v>Puéricultrice hors classe 4e échelon</v>
      </c>
      <c r="B609" s="10" t="str">
        <f>Filières!$A$21</f>
        <v>Médico_sociale</v>
      </c>
      <c r="C609" s="10" t="str">
        <f>Grades!$C$35</f>
        <v>Puéricultrice_décret_2014_923</v>
      </c>
      <c r="D609" s="10" t="str">
        <f>Grades!$C$37</f>
        <v>Puéricultrice hors classe</v>
      </c>
      <c r="E609" s="9" t="s">
        <v>66</v>
      </c>
      <c r="F609" s="23">
        <v>739</v>
      </c>
    </row>
    <row r="610" spans="1:6" ht="15">
      <c r="A610" s="21" t="str">
        <f t="shared" si="11"/>
        <v>Puéricultrice hors classe 3e échelon</v>
      </c>
      <c r="B610" s="10" t="str">
        <f>Filières!$A$21</f>
        <v>Médico_sociale</v>
      </c>
      <c r="C610" s="10" t="str">
        <f>Grades!$C$35</f>
        <v>Puéricultrice_décret_2014_923</v>
      </c>
      <c r="D610" s="10" t="str">
        <f>Grades!$C$37</f>
        <v>Puéricultrice hors classe</v>
      </c>
      <c r="E610" s="9" t="s">
        <v>24</v>
      </c>
      <c r="F610" s="23">
        <v>695</v>
      </c>
    </row>
    <row r="611" spans="1:6" ht="15">
      <c r="A611" s="21" t="str">
        <f t="shared" si="11"/>
        <v>Puéricultrice hors classe 2e échelon</v>
      </c>
      <c r="B611" s="10" t="str">
        <f>Filières!$A$21</f>
        <v>Médico_sociale</v>
      </c>
      <c r="C611" s="10" t="str">
        <f>Grades!$C$35</f>
        <v>Puéricultrice_décret_2014_923</v>
      </c>
      <c r="D611" s="10" t="str">
        <f>Grades!$C$37</f>
        <v>Puéricultrice hors classe</v>
      </c>
      <c r="E611" s="9" t="s">
        <v>67</v>
      </c>
      <c r="F611" s="23">
        <v>663</v>
      </c>
    </row>
    <row r="612" spans="1:6" ht="15">
      <c r="A612" s="21" t="str">
        <f t="shared" si="11"/>
        <v>Puéricultrice hors classe 1er échelon</v>
      </c>
      <c r="B612" s="10" t="str">
        <f>Filières!$A$21</f>
        <v>Médico_sociale</v>
      </c>
      <c r="C612" s="10" t="str">
        <f>Grades!$C$35</f>
        <v>Puéricultrice_décret_2014_923</v>
      </c>
      <c r="D612" s="10" t="str">
        <f>Grades!$C$37</f>
        <v>Puéricultrice hors classe</v>
      </c>
      <c r="E612" s="9" t="s">
        <v>68</v>
      </c>
      <c r="F612" s="23">
        <v>614</v>
      </c>
    </row>
    <row r="613" spans="1:6" ht="30">
      <c r="A613" s="21" t="str">
        <f t="shared" si="11"/>
        <v>Cadre de santé 9e échelon</v>
      </c>
      <c r="B613" s="10" t="str">
        <f>Filières!$A$21</f>
        <v>Médico_sociale</v>
      </c>
      <c r="C613" s="10" t="str">
        <f>Grades!$E$35</f>
        <v>Cadre_santé_infirmiers_techniciens_paramédicaux_extinction</v>
      </c>
      <c r="D613" s="10" t="str">
        <f>Grades!$E$36</f>
        <v>Cadre de santé</v>
      </c>
      <c r="E613" s="9" t="s">
        <v>57</v>
      </c>
      <c r="F613" s="9">
        <v>840</v>
      </c>
    </row>
    <row r="614" spans="1:6" ht="30">
      <c r="A614" s="21" t="str">
        <f t="shared" si="11"/>
        <v>Cadre de santé 8e échelon</v>
      </c>
      <c r="B614" s="10" t="str">
        <f>Filières!$A$21</f>
        <v>Médico_sociale</v>
      </c>
      <c r="C614" s="10" t="str">
        <f>Grades!$E$35</f>
        <v>Cadre_santé_infirmiers_techniciens_paramédicaux_extinction</v>
      </c>
      <c r="D614" s="10" t="str">
        <f>Grades!$E$36</f>
        <v>Cadre de santé</v>
      </c>
      <c r="E614" s="9" t="s">
        <v>59</v>
      </c>
      <c r="F614" s="9">
        <v>786</v>
      </c>
    </row>
    <row r="615" spans="1:6" ht="30">
      <c r="A615" s="21" t="str">
        <f t="shared" si="11"/>
        <v>Cadre de santé 7e échelon</v>
      </c>
      <c r="B615" s="10" t="str">
        <f>Filières!$A$21</f>
        <v>Médico_sociale</v>
      </c>
      <c r="C615" s="10" t="str">
        <f>Grades!$E$35</f>
        <v>Cadre_santé_infirmiers_techniciens_paramédicaux_extinction</v>
      </c>
      <c r="D615" s="10" t="str">
        <f>Grades!$E$36</f>
        <v>Cadre de santé</v>
      </c>
      <c r="E615" s="9" t="s">
        <v>61</v>
      </c>
      <c r="F615" s="9">
        <v>709</v>
      </c>
    </row>
    <row r="616" spans="1:6" ht="30">
      <c r="A616" s="21" t="str">
        <f t="shared" si="11"/>
        <v>Cadre de santé 6e échelon</v>
      </c>
      <c r="B616" s="10" t="str">
        <f>Filières!$A$21</f>
        <v>Médico_sociale</v>
      </c>
      <c r="C616" s="10" t="str">
        <f>Grades!$E$35</f>
        <v>Cadre_santé_infirmiers_techniciens_paramédicaux_extinction</v>
      </c>
      <c r="D616" s="10" t="str">
        <f>Grades!$E$36</f>
        <v>Cadre de santé</v>
      </c>
      <c r="E616" s="9" t="s">
        <v>63</v>
      </c>
      <c r="F616" s="23">
        <v>671</v>
      </c>
    </row>
    <row r="617" spans="1:6" ht="30">
      <c r="A617" s="21" t="str">
        <f t="shared" si="11"/>
        <v>Cadre de santé 5e échelon</v>
      </c>
      <c r="B617" s="10" t="str">
        <f>Filières!$A$21</f>
        <v>Médico_sociale</v>
      </c>
      <c r="C617" s="10" t="str">
        <f>Grades!$E$35</f>
        <v>Cadre_santé_infirmiers_techniciens_paramédicaux_extinction</v>
      </c>
      <c r="D617" s="10" t="str">
        <f>Grades!$E$36</f>
        <v>Cadre de santé</v>
      </c>
      <c r="E617" s="9" t="s">
        <v>64</v>
      </c>
      <c r="F617" s="23">
        <v>631</v>
      </c>
    </row>
    <row r="618" spans="1:6" ht="30">
      <c r="A618" s="21" t="str">
        <f t="shared" si="11"/>
        <v>Cadre de santé 4e échelon</v>
      </c>
      <c r="B618" s="10" t="str">
        <f>Filières!$A$21</f>
        <v>Médico_sociale</v>
      </c>
      <c r="C618" s="10" t="str">
        <f>Grades!$E$35</f>
        <v>Cadre_santé_infirmiers_techniciens_paramédicaux_extinction</v>
      </c>
      <c r="D618" s="10" t="str">
        <f>Grades!$E$36</f>
        <v>Cadre de santé</v>
      </c>
      <c r="E618" s="9" t="s">
        <v>66</v>
      </c>
      <c r="F618" s="23">
        <v>597</v>
      </c>
    </row>
    <row r="619" spans="1:6" ht="30">
      <c r="A619" s="21" t="str">
        <f t="shared" si="11"/>
        <v>Cadre de santé 3e échelon</v>
      </c>
      <c r="B619" s="10" t="str">
        <f>Filières!$A$21</f>
        <v>Médico_sociale</v>
      </c>
      <c r="C619" s="10" t="str">
        <f>Grades!$E$35</f>
        <v>Cadre_santé_infirmiers_techniciens_paramédicaux_extinction</v>
      </c>
      <c r="D619" s="10" t="str">
        <f>Grades!$E$36</f>
        <v>Cadre de santé</v>
      </c>
      <c r="E619" s="9" t="s">
        <v>24</v>
      </c>
      <c r="F619" s="23">
        <v>562</v>
      </c>
    </row>
    <row r="620" spans="1:6" ht="30">
      <c r="A620" s="21" t="str">
        <f t="shared" si="11"/>
        <v>Cadre de santé 2e échelon</v>
      </c>
      <c r="B620" s="10" t="str">
        <f>Filières!$A$21</f>
        <v>Médico_sociale</v>
      </c>
      <c r="C620" s="10" t="str">
        <f>Grades!$E$35</f>
        <v>Cadre_santé_infirmiers_techniciens_paramédicaux_extinction</v>
      </c>
      <c r="D620" s="10" t="str">
        <f>Grades!$E$36</f>
        <v>Cadre de santé</v>
      </c>
      <c r="E620" s="9" t="s">
        <v>67</v>
      </c>
      <c r="F620" s="23">
        <v>517</v>
      </c>
    </row>
    <row r="621" spans="1:6" ht="30">
      <c r="A621" s="21" t="str">
        <f t="shared" si="11"/>
        <v>Cadre de santé 1er échelon</v>
      </c>
      <c r="B621" s="10" t="str">
        <f>Filières!$A$21</f>
        <v>Médico_sociale</v>
      </c>
      <c r="C621" s="10" t="str">
        <f>Grades!$E$35</f>
        <v>Cadre_santé_infirmiers_techniciens_paramédicaux_extinction</v>
      </c>
      <c r="D621" s="10" t="str">
        <f>Grades!$E$36</f>
        <v>Cadre de santé</v>
      </c>
      <c r="E621" s="9" t="s">
        <v>68</v>
      </c>
      <c r="F621" s="23">
        <v>468</v>
      </c>
    </row>
    <row r="622" spans="1:6" ht="15">
      <c r="A622" s="21" t="str">
        <f t="shared" si="11"/>
        <v>Cadre de santé 11e échelon</v>
      </c>
      <c r="B622" s="10" t="str">
        <f>Filières!$A$21</f>
        <v>Médico_sociale</v>
      </c>
      <c r="C622" s="10" t="str">
        <f>Grades!$G$35</f>
        <v>Cadre_santé_paramédicaux</v>
      </c>
      <c r="D622" s="10" t="str">
        <f>Grades!$G$36</f>
        <v>Cadre de santé</v>
      </c>
      <c r="E622" s="9" t="s">
        <v>53</v>
      </c>
      <c r="F622" s="9">
        <v>940</v>
      </c>
    </row>
    <row r="623" spans="1:6" ht="15">
      <c r="A623" s="21" t="str">
        <f t="shared" si="11"/>
        <v>Cadre de santé 10e échelon</v>
      </c>
      <c r="B623" s="10" t="str">
        <f>Filières!$A$21</f>
        <v>Médico_sociale</v>
      </c>
      <c r="C623" s="10" t="str">
        <f>Grades!$G$35</f>
        <v>Cadre_santé_paramédicaux</v>
      </c>
      <c r="D623" s="10" t="str">
        <f>Grades!$G$36</f>
        <v>Cadre de santé</v>
      </c>
      <c r="E623" s="9" t="s">
        <v>55</v>
      </c>
      <c r="F623" s="9">
        <v>906</v>
      </c>
    </row>
    <row r="624" spans="1:6" ht="15">
      <c r="A624" s="21" t="str">
        <f t="shared" si="11"/>
        <v>Cadre de santé 9e échelon</v>
      </c>
      <c r="B624" s="10" t="str">
        <f>Filières!$A$21</f>
        <v>Médico_sociale</v>
      </c>
      <c r="C624" s="10" t="str">
        <f>Grades!$G$35</f>
        <v>Cadre_santé_paramédicaux</v>
      </c>
      <c r="D624" s="10" t="str">
        <f>Grades!$G$36</f>
        <v>Cadre de santé</v>
      </c>
      <c r="E624" s="9" t="s">
        <v>57</v>
      </c>
      <c r="F624" s="9">
        <v>868</v>
      </c>
    </row>
    <row r="625" spans="1:6" ht="15">
      <c r="A625" s="21" t="str">
        <f t="shared" si="11"/>
        <v>Cadre de santé 8e échelon</v>
      </c>
      <c r="B625" s="10" t="str">
        <f>Filières!$A$21</f>
        <v>Médico_sociale</v>
      </c>
      <c r="C625" s="10" t="str">
        <f>Grades!$G$35</f>
        <v>Cadre_santé_paramédicaux</v>
      </c>
      <c r="D625" s="10" t="str">
        <f>Grades!$G$36</f>
        <v>Cadre de santé</v>
      </c>
      <c r="E625" s="9" t="s">
        <v>59</v>
      </c>
      <c r="F625" s="9">
        <v>825</v>
      </c>
    </row>
    <row r="626" spans="1:6" ht="15">
      <c r="A626" s="21" t="str">
        <f t="shared" si="11"/>
        <v>Cadre de santé 7e échelon</v>
      </c>
      <c r="B626" s="10" t="str">
        <f>Filières!$A$21</f>
        <v>Médico_sociale</v>
      </c>
      <c r="C626" s="10" t="str">
        <f>Grades!$G$35</f>
        <v>Cadre_santé_paramédicaux</v>
      </c>
      <c r="D626" s="10" t="str">
        <f>Grades!$G$36</f>
        <v>Cadre de santé</v>
      </c>
      <c r="E626" s="9" t="s">
        <v>61</v>
      </c>
      <c r="F626" s="9">
        <v>781</v>
      </c>
    </row>
    <row r="627" spans="1:6" ht="15">
      <c r="A627" s="21" t="str">
        <f t="shared" si="11"/>
        <v>Cadre de santé 6e échelon</v>
      </c>
      <c r="B627" s="10" t="str">
        <f>Filières!$A$21</f>
        <v>Médico_sociale</v>
      </c>
      <c r="C627" s="10" t="str">
        <f>Grades!$G$35</f>
        <v>Cadre_santé_paramédicaux</v>
      </c>
      <c r="D627" s="10" t="str">
        <f>Grades!$G$36</f>
        <v>Cadre de santé</v>
      </c>
      <c r="E627" s="9" t="s">
        <v>63</v>
      </c>
      <c r="F627" s="23">
        <v>739</v>
      </c>
    </row>
    <row r="628" spans="1:6" ht="15">
      <c r="A628" s="21" t="str">
        <f t="shared" si="11"/>
        <v>Cadre de santé 5e échelon</v>
      </c>
      <c r="B628" s="10" t="str">
        <f>Filières!$A$21</f>
        <v>Médico_sociale</v>
      </c>
      <c r="C628" s="10" t="str">
        <f>Grades!$G$35</f>
        <v>Cadre_santé_paramédicaux</v>
      </c>
      <c r="D628" s="10" t="str">
        <f>Grades!$G$36</f>
        <v>Cadre de santé</v>
      </c>
      <c r="E628" s="9" t="s">
        <v>64</v>
      </c>
      <c r="F628" s="23">
        <v>695</v>
      </c>
    </row>
    <row r="629" spans="1:6" ht="15">
      <c r="A629" s="21" t="str">
        <f t="shared" si="11"/>
        <v>Cadre de santé 4e échelon</v>
      </c>
      <c r="B629" s="10" t="str">
        <f>Filières!$A$21</f>
        <v>Médico_sociale</v>
      </c>
      <c r="C629" s="10" t="str">
        <f>Grades!$G$35</f>
        <v>Cadre_santé_paramédicaux</v>
      </c>
      <c r="D629" s="10" t="str">
        <f>Grades!$G$36</f>
        <v>Cadre de santé</v>
      </c>
      <c r="E629" s="9" t="s">
        <v>66</v>
      </c>
      <c r="F629" s="23">
        <v>663</v>
      </c>
    </row>
    <row r="630" spans="1:6" ht="15">
      <c r="A630" s="21" t="str">
        <f t="shared" si="11"/>
        <v>Cadre de santé 3e échelon</v>
      </c>
      <c r="B630" s="10" t="str">
        <f>Filières!$A$21</f>
        <v>Médico_sociale</v>
      </c>
      <c r="C630" s="10" t="str">
        <f>Grades!$G$35</f>
        <v>Cadre_santé_paramédicaux</v>
      </c>
      <c r="D630" s="10" t="str">
        <f>Grades!$G$36</f>
        <v>Cadre de santé</v>
      </c>
      <c r="E630" s="9" t="s">
        <v>24</v>
      </c>
      <c r="F630" s="23">
        <v>614</v>
      </c>
    </row>
    <row r="631" spans="1:6" ht="15">
      <c r="A631" s="21" t="str">
        <f t="shared" si="11"/>
        <v>Cadre de santé 2e échelon</v>
      </c>
      <c r="B631" s="10" t="str">
        <f>Filières!$A$21</f>
        <v>Médico_sociale</v>
      </c>
      <c r="C631" s="10" t="str">
        <f>Grades!$G$35</f>
        <v>Cadre_santé_paramédicaux</v>
      </c>
      <c r="D631" s="10" t="str">
        <f>Grades!$G$36</f>
        <v>Cadre de santé</v>
      </c>
      <c r="E631" s="9" t="s">
        <v>67</v>
      </c>
      <c r="F631" s="23">
        <v>577</v>
      </c>
    </row>
    <row r="632" spans="1:6" ht="15">
      <c r="A632" s="21" t="str">
        <f t="shared" si="11"/>
        <v>Cadre de santé 1er échelon</v>
      </c>
      <c r="B632" s="10" t="str">
        <f>Filières!$A$21</f>
        <v>Médico_sociale</v>
      </c>
      <c r="C632" s="10" t="str">
        <f>Grades!$G$35</f>
        <v>Cadre_santé_paramédicaux</v>
      </c>
      <c r="D632" s="10" t="str">
        <f>Grades!$G$36</f>
        <v>Cadre de santé</v>
      </c>
      <c r="E632" s="9" t="s">
        <v>68</v>
      </c>
      <c r="F632" s="23">
        <v>541</v>
      </c>
    </row>
    <row r="633" spans="1:6" ht="15">
      <c r="A633" s="21" t="str">
        <f t="shared" si="11"/>
        <v>Cadre supérieur de santé 8e échelon</v>
      </c>
      <c r="B633" s="10" t="str">
        <f>Filières!$A$21</f>
        <v>Médico_sociale</v>
      </c>
      <c r="C633" s="10" t="str">
        <f>Grades!$G$35</f>
        <v>Cadre_santé_paramédicaux</v>
      </c>
      <c r="D633" s="10" t="str">
        <f>Grades!$G$37</f>
        <v>Cadre supérieur de santé</v>
      </c>
      <c r="E633" s="9" t="s">
        <v>59</v>
      </c>
      <c r="F633" s="9">
        <v>1015</v>
      </c>
    </row>
    <row r="634" spans="1:6" ht="15">
      <c r="A634" s="21" t="str">
        <f t="shared" si="11"/>
        <v>Cadre supérieur de santé 7e échelon</v>
      </c>
      <c r="B634" s="10" t="str">
        <f>Filières!$A$21</f>
        <v>Médico_sociale</v>
      </c>
      <c r="C634" s="10" t="str">
        <f>Grades!$G$35</f>
        <v>Cadre_santé_paramédicaux</v>
      </c>
      <c r="D634" s="10" t="str">
        <f>Grades!$G$37</f>
        <v>Cadre supérieur de santé</v>
      </c>
      <c r="E634" s="9" t="s">
        <v>61</v>
      </c>
      <c r="F634" s="9">
        <v>995</v>
      </c>
    </row>
    <row r="635" spans="1:6" ht="15">
      <c r="A635" s="21" t="str">
        <f t="shared" si="11"/>
        <v>Cadre supérieur de santé 6e échelon</v>
      </c>
      <c r="B635" s="10" t="str">
        <f>Filières!$A$21</f>
        <v>Médico_sociale</v>
      </c>
      <c r="C635" s="10" t="str">
        <f>Grades!$G$35</f>
        <v>Cadre_santé_paramédicaux</v>
      </c>
      <c r="D635" s="10" t="str">
        <f>Grades!$G$37</f>
        <v>Cadre supérieur de santé</v>
      </c>
      <c r="E635" s="9" t="s">
        <v>63</v>
      </c>
      <c r="F635" s="23">
        <v>946</v>
      </c>
    </row>
    <row r="636" spans="1:6" ht="15">
      <c r="A636" s="21" t="str">
        <f t="shared" si="11"/>
        <v>Cadre supérieur de santé 5e échelon</v>
      </c>
      <c r="B636" s="10" t="str">
        <f>Filières!$A$21</f>
        <v>Médico_sociale</v>
      </c>
      <c r="C636" s="10" t="str">
        <f>Grades!$G$35</f>
        <v>Cadre_santé_paramédicaux</v>
      </c>
      <c r="D636" s="10" t="str">
        <f>Grades!$G$37</f>
        <v>Cadre supérieur de santé</v>
      </c>
      <c r="E636" s="9" t="s">
        <v>64</v>
      </c>
      <c r="F636" s="23">
        <v>896</v>
      </c>
    </row>
    <row r="637" spans="1:6" ht="15">
      <c r="A637" s="21" t="str">
        <f t="shared" si="11"/>
        <v>Cadre supérieur de santé 4e échelon</v>
      </c>
      <c r="B637" s="10" t="str">
        <f>Filières!$A$21</f>
        <v>Médico_sociale</v>
      </c>
      <c r="C637" s="10" t="str">
        <f>Grades!$G$35</f>
        <v>Cadre_santé_paramédicaux</v>
      </c>
      <c r="D637" s="10" t="str">
        <f>Grades!$G$37</f>
        <v>Cadre supérieur de santé</v>
      </c>
      <c r="E637" s="9" t="s">
        <v>66</v>
      </c>
      <c r="F637" s="23">
        <v>843</v>
      </c>
    </row>
    <row r="638" spans="1:6" ht="15">
      <c r="A638" s="21" t="str">
        <f t="shared" si="11"/>
        <v>Cadre supérieur de santé 3e échelon</v>
      </c>
      <c r="B638" s="10" t="str">
        <f>Filières!$A$21</f>
        <v>Médico_sociale</v>
      </c>
      <c r="C638" s="10" t="str">
        <f>Grades!$G$35</f>
        <v>Cadre_santé_paramédicaux</v>
      </c>
      <c r="D638" s="10" t="str">
        <f>Grades!$G$37</f>
        <v>Cadre supérieur de santé</v>
      </c>
      <c r="E638" s="9" t="s">
        <v>24</v>
      </c>
      <c r="F638" s="23">
        <v>791</v>
      </c>
    </row>
    <row r="639" spans="1:6" ht="15">
      <c r="A639" s="21" t="str">
        <f aca="true" t="shared" si="12" ref="A639:A704">D639&amp;" "&amp;E639</f>
        <v>Cadre supérieur de santé 2e échelon</v>
      </c>
      <c r="B639" s="10" t="str">
        <f>Filières!$A$21</f>
        <v>Médico_sociale</v>
      </c>
      <c r="C639" s="10" t="str">
        <f>Grades!$G$35</f>
        <v>Cadre_santé_paramédicaux</v>
      </c>
      <c r="D639" s="10" t="str">
        <f>Grades!$G$37</f>
        <v>Cadre supérieur de santé</v>
      </c>
      <c r="E639" s="9" t="s">
        <v>67</v>
      </c>
      <c r="F639" s="23">
        <v>744</v>
      </c>
    </row>
    <row r="640" spans="1:6" ht="15">
      <c r="A640" s="21" t="str">
        <f t="shared" si="12"/>
        <v>Cadre supérieur de santé 1er échelon</v>
      </c>
      <c r="B640" s="10" t="str">
        <f>Filières!$A$21</f>
        <v>Médico_sociale</v>
      </c>
      <c r="C640" s="10" t="str">
        <f>Grades!$G$35</f>
        <v>Cadre_santé_paramédicaux</v>
      </c>
      <c r="D640" s="10" t="str">
        <f>Grades!$G$37</f>
        <v>Cadre supérieur de santé</v>
      </c>
      <c r="E640" s="9" t="s">
        <v>68</v>
      </c>
      <c r="F640" s="23">
        <v>699</v>
      </c>
    </row>
    <row r="641" spans="1:6" ht="15">
      <c r="A641" s="21" t="str">
        <f t="shared" si="12"/>
        <v>Médecin de 2ème classe 9e échelon</v>
      </c>
      <c r="B641" s="10" t="str">
        <f>Filières!$A$21</f>
        <v>Médico_sociale</v>
      </c>
      <c r="C641" s="10" t="str">
        <f>Grades!$A$39</f>
        <v>Médecin</v>
      </c>
      <c r="D641" s="10" t="str">
        <f>Grades!$A$40</f>
        <v>Médecin de 2ème classe</v>
      </c>
      <c r="E641" s="9" t="s">
        <v>57</v>
      </c>
      <c r="F641" s="9">
        <v>977</v>
      </c>
    </row>
    <row r="642" spans="1:6" ht="15">
      <c r="A642" s="21" t="str">
        <f t="shared" si="12"/>
        <v>Médecin de 2ème classe 8e échelon</v>
      </c>
      <c r="B642" s="10" t="str">
        <f>Filières!$A$21</f>
        <v>Médico_sociale</v>
      </c>
      <c r="C642" s="10" t="str">
        <f>Grades!$A$39</f>
        <v>Médecin</v>
      </c>
      <c r="D642" s="10" t="str">
        <f>Grades!$A$40</f>
        <v>Médecin de 2ème classe</v>
      </c>
      <c r="E642" s="9" t="s">
        <v>59</v>
      </c>
      <c r="F642" s="9">
        <v>912</v>
      </c>
    </row>
    <row r="643" spans="1:6" ht="15">
      <c r="A643" s="21" t="str">
        <f t="shared" si="12"/>
        <v>Médecin de 2ème classe 7e échelon</v>
      </c>
      <c r="B643" s="10" t="str">
        <f>Filières!$A$21</f>
        <v>Médico_sociale</v>
      </c>
      <c r="C643" s="10" t="str">
        <f>Grades!$A$39</f>
        <v>Médecin</v>
      </c>
      <c r="D643" s="10" t="str">
        <f>Grades!$A$40</f>
        <v>Médecin de 2ème classe</v>
      </c>
      <c r="E643" s="9" t="s">
        <v>61</v>
      </c>
      <c r="F643" s="9">
        <v>862</v>
      </c>
    </row>
    <row r="644" spans="1:6" ht="15">
      <c r="A644" s="21" t="str">
        <f t="shared" si="12"/>
        <v>Médecin de 2ème classe 6e échelon</v>
      </c>
      <c r="B644" s="10" t="str">
        <f>Filières!$A$21</f>
        <v>Médico_sociale</v>
      </c>
      <c r="C644" s="10" t="str">
        <f>Grades!$A$39</f>
        <v>Médecin</v>
      </c>
      <c r="D644" s="10" t="str">
        <f>Grades!$A$40</f>
        <v>Médecin de 2ème classe</v>
      </c>
      <c r="E644" s="9" t="s">
        <v>63</v>
      </c>
      <c r="F644" s="23">
        <v>813</v>
      </c>
    </row>
    <row r="645" spans="1:6" ht="15">
      <c r="A645" s="21" t="str">
        <f t="shared" si="12"/>
        <v>Médecin de 2ème classe 5e échelon</v>
      </c>
      <c r="B645" s="10" t="str">
        <f>Filières!$A$21</f>
        <v>Médico_sociale</v>
      </c>
      <c r="C645" s="10" t="str">
        <f>Grades!$A$39</f>
        <v>Médecin</v>
      </c>
      <c r="D645" s="10" t="str">
        <f>Grades!$A$40</f>
        <v>Médecin de 2ème classe</v>
      </c>
      <c r="E645" s="9" t="s">
        <v>64</v>
      </c>
      <c r="F645" s="23">
        <v>762</v>
      </c>
    </row>
    <row r="646" spans="1:6" ht="15">
      <c r="A646" s="21" t="str">
        <f t="shared" si="12"/>
        <v>Médecin de 2ème classe 4e échelon</v>
      </c>
      <c r="B646" s="10" t="str">
        <f>Filières!$A$21</f>
        <v>Médico_sociale</v>
      </c>
      <c r="C646" s="10" t="str">
        <f>Grades!$A$39</f>
        <v>Médecin</v>
      </c>
      <c r="D646" s="10" t="str">
        <f>Grades!$A$40</f>
        <v>Médecin de 2ème classe</v>
      </c>
      <c r="E646" s="9" t="s">
        <v>66</v>
      </c>
      <c r="F646" s="23">
        <v>713</v>
      </c>
    </row>
    <row r="647" spans="1:6" ht="15">
      <c r="A647" s="21" t="str">
        <f t="shared" si="12"/>
        <v>Médecin de 2ème classe 3e échelon</v>
      </c>
      <c r="B647" s="10" t="str">
        <f>Filières!$A$21</f>
        <v>Médico_sociale</v>
      </c>
      <c r="C647" s="10" t="str">
        <f>Grades!$A$39</f>
        <v>Médecin</v>
      </c>
      <c r="D647" s="10" t="str">
        <f>Grades!$A$40</f>
        <v>Médecin de 2ème classe</v>
      </c>
      <c r="E647" s="9" t="s">
        <v>24</v>
      </c>
      <c r="F647" s="23">
        <v>665</v>
      </c>
    </row>
    <row r="648" spans="1:6" ht="15">
      <c r="A648" s="21" t="str">
        <f t="shared" si="12"/>
        <v>Médecin de 2ème classe 2e échelon</v>
      </c>
      <c r="B648" s="10" t="str">
        <f>Filières!$A$21</f>
        <v>Médico_sociale</v>
      </c>
      <c r="C648" s="10" t="str">
        <f>Grades!$A$39</f>
        <v>Médecin</v>
      </c>
      <c r="D648" s="10" t="str">
        <f>Grades!$A$40</f>
        <v>Médecin de 2ème classe</v>
      </c>
      <c r="E648" s="9" t="s">
        <v>67</v>
      </c>
      <c r="F648" s="23">
        <v>600</v>
      </c>
    </row>
    <row r="649" spans="1:6" ht="15">
      <c r="A649" s="21" t="str">
        <f t="shared" si="12"/>
        <v>Médecin de 2ème classe 1er échelon</v>
      </c>
      <c r="B649" s="10" t="str">
        <f>Filières!$A$21</f>
        <v>Médico_sociale</v>
      </c>
      <c r="C649" s="10" t="str">
        <f>Grades!$A$39</f>
        <v>Médecin</v>
      </c>
      <c r="D649" s="10" t="str">
        <f>Grades!$A$40</f>
        <v>Médecin de 2ème classe</v>
      </c>
      <c r="E649" s="9" t="s">
        <v>68</v>
      </c>
      <c r="F649" s="23">
        <v>542</v>
      </c>
    </row>
    <row r="650" spans="1:6" ht="15">
      <c r="A650" s="21" t="str">
        <f t="shared" si="12"/>
        <v>Médecin de 1ère classe 6e échelon</v>
      </c>
      <c r="B650" s="10" t="str">
        <f>Filières!$A$21</f>
        <v>Médico_sociale</v>
      </c>
      <c r="C650" s="10" t="str">
        <f>Grades!$A$39</f>
        <v>Médecin</v>
      </c>
      <c r="D650" s="10" t="str">
        <f>Grades!$A$41</f>
        <v>Médecin de 1ère classe</v>
      </c>
      <c r="E650" s="9" t="s">
        <v>63</v>
      </c>
      <c r="F650" s="23" t="s">
        <v>332</v>
      </c>
    </row>
    <row r="651" spans="1:6" ht="15">
      <c r="A651" s="21" t="str">
        <f t="shared" si="12"/>
        <v>Médecin de 1ère classe 5e échelon</v>
      </c>
      <c r="B651" s="10" t="str">
        <f>Filières!$A$21</f>
        <v>Médico_sociale</v>
      </c>
      <c r="C651" s="10" t="str">
        <f>Grades!$A$39</f>
        <v>Médecin</v>
      </c>
      <c r="D651" s="10" t="str">
        <f>Grades!$A$41</f>
        <v>Médecin de 1ère classe</v>
      </c>
      <c r="E651" s="9" t="s">
        <v>64</v>
      </c>
      <c r="F651" s="23">
        <v>1027</v>
      </c>
    </row>
    <row r="652" spans="1:6" ht="15">
      <c r="A652" s="21" t="str">
        <f t="shared" si="12"/>
        <v>Médecin de 1ère classe 4e échelon</v>
      </c>
      <c r="B652" s="10" t="str">
        <f>Filières!$A$21</f>
        <v>Médico_sociale</v>
      </c>
      <c r="C652" s="10" t="str">
        <f>Grades!$A$39</f>
        <v>Médecin</v>
      </c>
      <c r="D652" s="10" t="str">
        <f>Grades!$A$41</f>
        <v>Médecin de 1ère classe</v>
      </c>
      <c r="E652" s="9" t="s">
        <v>66</v>
      </c>
      <c r="F652" s="23">
        <v>977</v>
      </c>
    </row>
    <row r="653" spans="1:6" ht="15">
      <c r="A653" s="21" t="str">
        <f t="shared" si="12"/>
        <v>Médecin de 1ère classe 3e échelon</v>
      </c>
      <c r="B653" s="10" t="str">
        <f>Filières!$A$21</f>
        <v>Médico_sociale</v>
      </c>
      <c r="C653" s="10" t="str">
        <f>Grades!$A$39</f>
        <v>Médecin</v>
      </c>
      <c r="D653" s="10" t="str">
        <f>Grades!$A$41</f>
        <v>Médecin de 1ère classe</v>
      </c>
      <c r="E653" s="9" t="s">
        <v>24</v>
      </c>
      <c r="F653" s="23">
        <v>912</v>
      </c>
    </row>
    <row r="654" spans="1:6" ht="15">
      <c r="A654" s="21" t="str">
        <f t="shared" si="12"/>
        <v>Médecin de 1ère classe 2e échelon</v>
      </c>
      <c r="B654" s="10" t="str">
        <f>Filières!$A$21</f>
        <v>Médico_sociale</v>
      </c>
      <c r="C654" s="10" t="str">
        <f>Grades!$A$39</f>
        <v>Médecin</v>
      </c>
      <c r="D654" s="10" t="str">
        <f>Grades!$A$41</f>
        <v>Médecin de 1ère classe</v>
      </c>
      <c r="E654" s="9" t="s">
        <v>67</v>
      </c>
      <c r="F654" s="23">
        <v>862</v>
      </c>
    </row>
    <row r="655" spans="1:6" ht="15">
      <c r="A655" s="21" t="str">
        <f t="shared" si="12"/>
        <v>Médecin de 1ère classe 1er échelon</v>
      </c>
      <c r="B655" s="10" t="str">
        <f>Filières!$A$21</f>
        <v>Médico_sociale</v>
      </c>
      <c r="C655" s="10" t="str">
        <f>Grades!$A$39</f>
        <v>Médecin</v>
      </c>
      <c r="D655" s="10" t="str">
        <f>Grades!$A$41</f>
        <v>Médecin de 1ère classe</v>
      </c>
      <c r="E655" s="9" t="s">
        <v>68</v>
      </c>
      <c r="F655" s="23">
        <v>813</v>
      </c>
    </row>
    <row r="656" spans="1:6" ht="15">
      <c r="A656" s="21" t="str">
        <f t="shared" si="12"/>
        <v>Médecin hors classe Echelon spécial</v>
      </c>
      <c r="B656" s="10" t="str">
        <f>Filières!$A$21</f>
        <v>Médico_sociale</v>
      </c>
      <c r="C656" s="10" t="str">
        <f>Grades!$A$39</f>
        <v>Médecin</v>
      </c>
      <c r="D656" s="10" t="str">
        <f>Grades!$A$42</f>
        <v>Médecin hors classe</v>
      </c>
      <c r="E656" s="9" t="s">
        <v>73</v>
      </c>
      <c r="F656" s="23" t="s">
        <v>333</v>
      </c>
    </row>
    <row r="657" spans="1:6" ht="15">
      <c r="A657" s="21" t="str">
        <f t="shared" si="12"/>
        <v>Médecin hors classe 5e échelon</v>
      </c>
      <c r="B657" s="10" t="str">
        <f>Filières!$A$21</f>
        <v>Médico_sociale</v>
      </c>
      <c r="C657" s="10" t="str">
        <f>Grades!$A$39</f>
        <v>Médecin</v>
      </c>
      <c r="D657" s="10" t="str">
        <f>Grades!$A$42</f>
        <v>Médecin hors classe</v>
      </c>
      <c r="E657" s="9" t="s">
        <v>64</v>
      </c>
      <c r="F657" s="23" t="s">
        <v>334</v>
      </c>
    </row>
    <row r="658" spans="1:6" ht="15">
      <c r="A658" s="21" t="str">
        <f t="shared" si="12"/>
        <v>Médecin hors classe 4e échelon</v>
      </c>
      <c r="B658" s="10" t="str">
        <f>Filières!$A$21</f>
        <v>Médico_sociale</v>
      </c>
      <c r="C658" s="10" t="str">
        <f>Grades!$A$39</f>
        <v>Médecin</v>
      </c>
      <c r="D658" s="10" t="str">
        <f>Grades!$A$42</f>
        <v>Médecin hors classe</v>
      </c>
      <c r="E658" s="9" t="s">
        <v>66</v>
      </c>
      <c r="F658" s="23" t="s">
        <v>332</v>
      </c>
    </row>
    <row r="659" spans="1:6" ht="15">
      <c r="A659" s="21" t="str">
        <f t="shared" si="12"/>
        <v>Médecin hors classe 3e échelon</v>
      </c>
      <c r="B659" s="10" t="str">
        <f>Filières!$A$21</f>
        <v>Médico_sociale</v>
      </c>
      <c r="C659" s="10" t="str">
        <f>Grades!$A$39</f>
        <v>Médecin</v>
      </c>
      <c r="D659" s="10" t="str">
        <f>Grades!$A$42</f>
        <v>Médecin hors classe</v>
      </c>
      <c r="E659" s="9" t="s">
        <v>24</v>
      </c>
      <c r="F659" s="23">
        <v>1027</v>
      </c>
    </row>
    <row r="660" spans="1:6" ht="15">
      <c r="A660" s="21" t="str">
        <f t="shared" si="12"/>
        <v>Médecin hors classe 2e échelon</v>
      </c>
      <c r="B660" s="10" t="str">
        <f>Filières!$A$21</f>
        <v>Médico_sociale</v>
      </c>
      <c r="C660" s="10" t="str">
        <f>Grades!$A$39</f>
        <v>Médecin</v>
      </c>
      <c r="D660" s="10" t="str">
        <f>Grades!$A$42</f>
        <v>Médecin hors classe</v>
      </c>
      <c r="E660" s="9" t="s">
        <v>67</v>
      </c>
      <c r="F660" s="23">
        <v>977</v>
      </c>
    </row>
    <row r="661" spans="1:6" ht="15">
      <c r="A661" s="21" t="str">
        <f t="shared" si="12"/>
        <v>Médecin hors classe 1er échelon</v>
      </c>
      <c r="B661" s="10" t="str">
        <f>Filières!$A$21</f>
        <v>Médico_sociale</v>
      </c>
      <c r="C661" s="10" t="str">
        <f>Grades!$A$39</f>
        <v>Médecin</v>
      </c>
      <c r="D661" s="10" t="str">
        <f>Grades!$A$42</f>
        <v>Médecin hors classe</v>
      </c>
      <c r="E661" s="9" t="s">
        <v>68</v>
      </c>
      <c r="F661" s="23">
        <v>912</v>
      </c>
    </row>
    <row r="662" spans="1:6" ht="15">
      <c r="A662" s="21" t="str">
        <f t="shared" si="12"/>
        <v>Technicien paramédical de classe normale 8e échelon</v>
      </c>
      <c r="B662" s="10" t="str">
        <f>Filières!$C$21</f>
        <v>Médico_technique</v>
      </c>
      <c r="C662" s="10" t="str">
        <f>Grades!$A$44</f>
        <v>Technicien_paramédical_extinction</v>
      </c>
      <c r="D662" s="10" t="str">
        <f>Grades!$A$45</f>
        <v>Technicien paramédical de classe normale</v>
      </c>
      <c r="E662" s="9" t="s">
        <v>59</v>
      </c>
      <c r="F662" s="9">
        <v>664</v>
      </c>
    </row>
    <row r="663" spans="1:6" ht="15">
      <c r="A663" s="21" t="str">
        <f t="shared" si="12"/>
        <v>Technicien paramédical de classe normale 7e échelon</v>
      </c>
      <c r="B663" s="10" t="str">
        <f>Filières!$C$21</f>
        <v>Médico_technique</v>
      </c>
      <c r="C663" s="10" t="str">
        <f>Grades!$A$44</f>
        <v>Technicien_paramédical_extinction</v>
      </c>
      <c r="D663" s="10" t="str">
        <f>Grades!$A$45</f>
        <v>Technicien paramédical de classe normale</v>
      </c>
      <c r="E663" s="9" t="s">
        <v>61</v>
      </c>
      <c r="F663" s="9">
        <v>614</v>
      </c>
    </row>
    <row r="664" spans="1:6" ht="15">
      <c r="A664" s="21" t="str">
        <f t="shared" si="12"/>
        <v>Technicien paramédical de classe normale 6e échelon</v>
      </c>
      <c r="B664" s="10" t="str">
        <f>Filières!$C$21</f>
        <v>Médico_technique</v>
      </c>
      <c r="C664" s="10" t="str">
        <f>Grades!$A$44</f>
        <v>Technicien_paramédical_extinction</v>
      </c>
      <c r="D664" s="10" t="str">
        <f>Grades!$A$45</f>
        <v>Technicien paramédical de classe normale</v>
      </c>
      <c r="E664" s="9" t="s">
        <v>63</v>
      </c>
      <c r="F664" s="9">
        <v>563</v>
      </c>
    </row>
    <row r="665" spans="1:6" ht="15">
      <c r="A665" s="21" t="str">
        <f t="shared" si="12"/>
        <v>Technicien paramédical de classe normale 5e échelon</v>
      </c>
      <c r="B665" s="10" t="str">
        <f>Filières!$C$21</f>
        <v>Médico_technique</v>
      </c>
      <c r="C665" s="10" t="str">
        <f>Grades!$A$44</f>
        <v>Technicien_paramédical_extinction</v>
      </c>
      <c r="D665" s="10" t="str">
        <f>Grades!$A$45</f>
        <v>Technicien paramédical de classe normale</v>
      </c>
      <c r="E665" s="9" t="s">
        <v>64</v>
      </c>
      <c r="F665" s="9">
        <v>517</v>
      </c>
    </row>
    <row r="666" spans="1:6" ht="15">
      <c r="A666" s="21" t="str">
        <f t="shared" si="12"/>
        <v>Technicien paramédical de classe normale 4e échelon</v>
      </c>
      <c r="B666" s="10" t="str">
        <f>Filières!$C$21</f>
        <v>Médico_technique</v>
      </c>
      <c r="C666" s="10" t="str">
        <f>Grades!$A$44</f>
        <v>Technicien_paramédical_extinction</v>
      </c>
      <c r="D666" s="10" t="str">
        <f>Grades!$A$45</f>
        <v>Technicien paramédical de classe normale</v>
      </c>
      <c r="E666" s="9" t="s">
        <v>66</v>
      </c>
      <c r="F666" s="9">
        <v>489</v>
      </c>
    </row>
    <row r="667" spans="1:6" ht="15">
      <c r="A667" s="21" t="str">
        <f t="shared" si="12"/>
        <v>Technicien paramédical de classe normale 3e échelon</v>
      </c>
      <c r="B667" s="10" t="str">
        <f>Filières!$C$21</f>
        <v>Médico_technique</v>
      </c>
      <c r="C667" s="10" t="str">
        <f>Grades!$A$44</f>
        <v>Technicien_paramédical_extinction</v>
      </c>
      <c r="D667" s="10" t="str">
        <f>Grades!$A$45</f>
        <v>Technicien paramédical de classe normale</v>
      </c>
      <c r="E667" s="9" t="s">
        <v>24</v>
      </c>
      <c r="F667" s="9">
        <v>460</v>
      </c>
    </row>
    <row r="668" spans="1:6" ht="15">
      <c r="A668" s="21" t="str">
        <f t="shared" si="12"/>
        <v>Technicien paramédical de classe normale 2e échelon</v>
      </c>
      <c r="B668" s="10" t="str">
        <f>Filières!$C$21</f>
        <v>Médico_technique</v>
      </c>
      <c r="C668" s="10" t="str">
        <f>Grades!$A$44</f>
        <v>Technicien_paramédical_extinction</v>
      </c>
      <c r="D668" s="10" t="str">
        <f>Grades!$A$45</f>
        <v>Technicien paramédical de classe normale</v>
      </c>
      <c r="E668" s="9" t="s">
        <v>67</v>
      </c>
      <c r="F668" s="9">
        <v>438</v>
      </c>
    </row>
    <row r="669" spans="1:6" ht="15">
      <c r="A669" s="21" t="str">
        <f t="shared" si="12"/>
        <v>Technicien paramédical de classe normale 1er échelon</v>
      </c>
      <c r="B669" s="10" t="str">
        <f>Filières!$C$21</f>
        <v>Médico_technique</v>
      </c>
      <c r="C669" s="10" t="str">
        <f>Grades!$A$44</f>
        <v>Technicien_paramédical_extinction</v>
      </c>
      <c r="D669" s="10" t="str">
        <f>Grades!$A$45</f>
        <v>Technicien paramédical de classe normale</v>
      </c>
      <c r="E669" s="9" t="s">
        <v>68</v>
      </c>
      <c r="F669" s="9">
        <v>418</v>
      </c>
    </row>
    <row r="670" spans="1:6" ht="15">
      <c r="A670" s="21" t="str">
        <f aca="true" t="shared" si="13" ref="A670:A671">D670&amp;" "&amp;E670</f>
        <v>Technicien paramédical de classe supérieure 10e échelon</v>
      </c>
      <c r="B670" s="10" t="str">
        <f>Filières!$C$21</f>
        <v>Médico_technique</v>
      </c>
      <c r="C670" s="10" t="str">
        <f>Grades!$A$44</f>
        <v>Technicien_paramédical_extinction</v>
      </c>
      <c r="D670" s="10" t="str">
        <f>Grades!$A$46</f>
        <v>Technicien paramédical de classe supérieure</v>
      </c>
      <c r="E670" s="9" t="s">
        <v>55</v>
      </c>
      <c r="F670" s="9">
        <v>751</v>
      </c>
    </row>
    <row r="671" spans="1:6" ht="15">
      <c r="A671" s="21" t="str">
        <f t="shared" si="13"/>
        <v>Technicien paramédical de classe supérieure 9e échelon</v>
      </c>
      <c r="B671" s="10" t="str">
        <f>Filières!$C$21</f>
        <v>Médico_technique</v>
      </c>
      <c r="C671" s="10" t="str">
        <f>Grades!$A$44</f>
        <v>Technicien_paramédical_extinction</v>
      </c>
      <c r="D671" s="10" t="str">
        <f>Grades!$A$46</f>
        <v>Technicien paramédical de classe supérieure</v>
      </c>
      <c r="E671" s="9" t="s">
        <v>57</v>
      </c>
      <c r="F671" s="9">
        <v>725</v>
      </c>
    </row>
    <row r="672" spans="1:6" ht="15">
      <c r="A672" s="21" t="str">
        <f t="shared" si="12"/>
        <v>Technicien paramédical de classe supérieure 8e échelon</v>
      </c>
      <c r="B672" s="10" t="str">
        <f>Filières!$C$21</f>
        <v>Médico_technique</v>
      </c>
      <c r="C672" s="10" t="str">
        <f>Grades!$A$44</f>
        <v>Technicien_paramédical_extinction</v>
      </c>
      <c r="D672" s="10" t="str">
        <f>Grades!$A$46</f>
        <v>Technicien paramédical de classe supérieure</v>
      </c>
      <c r="E672" s="9" t="s">
        <v>59</v>
      </c>
      <c r="F672" s="9">
        <v>705</v>
      </c>
    </row>
    <row r="673" spans="1:6" ht="15">
      <c r="A673" s="21" t="str">
        <f t="shared" si="12"/>
        <v>Technicien paramédical de classe supérieure 7e échelon</v>
      </c>
      <c r="B673" s="10" t="str">
        <f>Filières!$C$21</f>
        <v>Médico_technique</v>
      </c>
      <c r="C673" s="10" t="str">
        <f>Grades!$A$44</f>
        <v>Technicien_paramédical_extinction</v>
      </c>
      <c r="D673" s="10" t="str">
        <f>Grades!$A$46</f>
        <v>Technicien paramédical de classe supérieure</v>
      </c>
      <c r="E673" s="9" t="s">
        <v>61</v>
      </c>
      <c r="F673" s="9">
        <v>693</v>
      </c>
    </row>
    <row r="674" spans="1:6" ht="15">
      <c r="A674" s="21" t="str">
        <f t="shared" si="12"/>
        <v>Technicien paramédical de classe supérieure 6e échelon</v>
      </c>
      <c r="B674" s="10" t="str">
        <f>Filières!$C$21</f>
        <v>Médico_technique</v>
      </c>
      <c r="C674" s="10" t="str">
        <f>Grades!$A$44</f>
        <v>Technicien_paramédical_extinction</v>
      </c>
      <c r="D674" s="10" t="str">
        <f>Grades!$A$46</f>
        <v>Technicien paramédical de classe supérieure</v>
      </c>
      <c r="E674" s="9" t="s">
        <v>63</v>
      </c>
      <c r="F674" s="9">
        <v>674</v>
      </c>
    </row>
    <row r="675" spans="1:6" ht="15">
      <c r="A675" s="21" t="str">
        <f t="shared" si="12"/>
        <v>Technicien paramédical de classe supérieure 5e échelon</v>
      </c>
      <c r="B675" s="10" t="str">
        <f>Filières!$C$21</f>
        <v>Médico_technique</v>
      </c>
      <c r="C675" s="10" t="str">
        <f>Grades!$A$44</f>
        <v>Technicien_paramédical_extinction</v>
      </c>
      <c r="D675" s="10" t="str">
        <f>Grades!$A$46</f>
        <v>Technicien paramédical de classe supérieure</v>
      </c>
      <c r="E675" s="9" t="s">
        <v>64</v>
      </c>
      <c r="F675" s="9">
        <v>652</v>
      </c>
    </row>
    <row r="676" spans="1:6" ht="15">
      <c r="A676" s="21" t="str">
        <f t="shared" si="12"/>
        <v>Technicien paramédical de classe supérieure 4e échelon</v>
      </c>
      <c r="B676" s="10" t="str">
        <f>Filières!$C$21</f>
        <v>Médico_technique</v>
      </c>
      <c r="C676" s="10" t="str">
        <f>Grades!$A$44</f>
        <v>Technicien_paramédical_extinction</v>
      </c>
      <c r="D676" s="10" t="str">
        <f>Grades!$A$46</f>
        <v>Technicien paramédical de classe supérieure</v>
      </c>
      <c r="E676" s="9" t="s">
        <v>66</v>
      </c>
      <c r="F676" s="9">
        <v>621</v>
      </c>
    </row>
    <row r="677" spans="1:6" ht="15">
      <c r="A677" s="21" t="str">
        <f t="shared" si="12"/>
        <v>Technicien paramédical de classe supérieure 3e échelon</v>
      </c>
      <c r="B677" s="10" t="str">
        <f>Filières!$C$21</f>
        <v>Médico_technique</v>
      </c>
      <c r="C677" s="10" t="str">
        <f>Grades!$A$44</f>
        <v>Technicien_paramédical_extinction</v>
      </c>
      <c r="D677" s="10" t="str">
        <f>Grades!$A$46</f>
        <v>Technicien paramédical de classe supérieure</v>
      </c>
      <c r="E677" s="9" t="s">
        <v>24</v>
      </c>
      <c r="F677" s="9">
        <v>587</v>
      </c>
    </row>
    <row r="678" spans="1:6" ht="15">
      <c r="A678" s="21" t="str">
        <f t="shared" si="12"/>
        <v>Technicien paramédical de classe supérieure 2e échelon</v>
      </c>
      <c r="B678" s="10" t="str">
        <f>Filières!$C$21</f>
        <v>Médico_technique</v>
      </c>
      <c r="C678" s="10" t="str">
        <f>Grades!$A$44</f>
        <v>Technicien_paramédical_extinction</v>
      </c>
      <c r="D678" s="10" t="str">
        <f>Grades!$A$46</f>
        <v>Technicien paramédical de classe supérieure</v>
      </c>
      <c r="E678" s="9" t="s">
        <v>67</v>
      </c>
      <c r="F678" s="9">
        <v>553</v>
      </c>
    </row>
    <row r="679" spans="1:6" ht="15">
      <c r="A679" s="21" t="str">
        <f t="shared" si="12"/>
        <v>Technicien paramédical de classe supérieure 1er échelon</v>
      </c>
      <c r="B679" s="10" t="str">
        <f>Filières!$C$21</f>
        <v>Médico_technique</v>
      </c>
      <c r="C679" s="10" t="str">
        <f>Grades!$A$44</f>
        <v>Technicien_paramédical_extinction</v>
      </c>
      <c r="D679" s="10" t="str">
        <f>Grades!$A$46</f>
        <v>Technicien paramédical de classe supérieure</v>
      </c>
      <c r="E679" s="9" t="s">
        <v>68</v>
      </c>
      <c r="F679" s="9">
        <v>532</v>
      </c>
    </row>
    <row r="680" spans="1:6" ht="30">
      <c r="A680" s="21" t="str">
        <f t="shared" si="12"/>
        <v>Biologiste, vétérinaire ou pharmacien de classe normale 11e échelon</v>
      </c>
      <c r="B680" s="10" t="str">
        <f>Filières!$C$21</f>
        <v>Médico_technique</v>
      </c>
      <c r="C680" s="10" t="str">
        <f>Grades!$C$44</f>
        <v>Biologiste_vétérinaire_pharmacien</v>
      </c>
      <c r="D680" s="10" t="str">
        <f>Grades!$C$45</f>
        <v>Biologiste, vétérinaire ou pharmacien de classe normale</v>
      </c>
      <c r="E680" s="9" t="s">
        <v>53</v>
      </c>
      <c r="F680" s="9">
        <v>862</v>
      </c>
    </row>
    <row r="681" spans="1:6" ht="30">
      <c r="A681" s="21" t="str">
        <f t="shared" si="12"/>
        <v>Biologiste, vétérinaire ou pharmacien de classe normale 10e échelon</v>
      </c>
      <c r="B681" s="10" t="str">
        <f>Filières!$C$21</f>
        <v>Médico_technique</v>
      </c>
      <c r="C681" s="10" t="str">
        <f>Grades!$C$44</f>
        <v>Biologiste_vétérinaire_pharmacien</v>
      </c>
      <c r="D681" s="10" t="str">
        <f>Grades!$C$45</f>
        <v>Biologiste, vétérinaire ou pharmacien de classe normale</v>
      </c>
      <c r="E681" s="9" t="s">
        <v>55</v>
      </c>
      <c r="F681" s="9">
        <v>832</v>
      </c>
    </row>
    <row r="682" spans="1:6" ht="30">
      <c r="A682" s="21" t="str">
        <f t="shared" si="12"/>
        <v>Biologiste, vétérinaire ou pharmacien de classe normale 9e échelon</v>
      </c>
      <c r="B682" s="10" t="str">
        <f>Filières!$C$21</f>
        <v>Médico_technique</v>
      </c>
      <c r="C682" s="10" t="str">
        <f>Grades!$C$44</f>
        <v>Biologiste_vétérinaire_pharmacien</v>
      </c>
      <c r="D682" s="10" t="str">
        <f>Grades!$C$45</f>
        <v>Biologiste, vétérinaire ou pharmacien de classe normale</v>
      </c>
      <c r="E682" s="9" t="s">
        <v>57</v>
      </c>
      <c r="F682" s="9">
        <v>782</v>
      </c>
    </row>
    <row r="683" spans="1:6" ht="30">
      <c r="A683" s="21" t="str">
        <f t="shared" si="12"/>
        <v>Biologiste, vétérinaire ou pharmacien de classe normale 8e échelon</v>
      </c>
      <c r="B683" s="10" t="str">
        <f>Filières!$C$21</f>
        <v>Médico_technique</v>
      </c>
      <c r="C683" s="10" t="str">
        <f>Grades!$C$44</f>
        <v>Biologiste_vétérinaire_pharmacien</v>
      </c>
      <c r="D683" s="10" t="str">
        <f>Grades!$C$45</f>
        <v>Biologiste, vétérinaire ou pharmacien de classe normale</v>
      </c>
      <c r="E683" s="9" t="s">
        <v>59</v>
      </c>
      <c r="F683" s="9">
        <v>762</v>
      </c>
    </row>
    <row r="684" spans="1:6" ht="30">
      <c r="A684" s="21" t="str">
        <f t="shared" si="12"/>
        <v>Biologiste, vétérinaire ou pharmacien de classe normale 7e échelon</v>
      </c>
      <c r="B684" s="10" t="str">
        <f>Filières!$C$21</f>
        <v>Médico_technique</v>
      </c>
      <c r="C684" s="10" t="str">
        <f>Grades!$C$44</f>
        <v>Biologiste_vétérinaire_pharmacien</v>
      </c>
      <c r="D684" s="10" t="str">
        <f>Grades!$C$45</f>
        <v>Biologiste, vétérinaire ou pharmacien de classe normale</v>
      </c>
      <c r="E684" s="9" t="s">
        <v>61</v>
      </c>
      <c r="F684" s="9">
        <v>713</v>
      </c>
    </row>
    <row r="685" spans="1:6" ht="30">
      <c r="A685" s="21" t="str">
        <f t="shared" si="12"/>
        <v>Biologiste, vétérinaire ou pharmacien de classe normale 6e échelon</v>
      </c>
      <c r="B685" s="10" t="str">
        <f>Filières!$C$21</f>
        <v>Médico_technique</v>
      </c>
      <c r="C685" s="10" t="str">
        <f>Grades!$C$44</f>
        <v>Biologiste_vétérinaire_pharmacien</v>
      </c>
      <c r="D685" s="10" t="str">
        <f>Grades!$C$45</f>
        <v>Biologiste, vétérinaire ou pharmacien de classe normale</v>
      </c>
      <c r="E685" s="9" t="s">
        <v>63</v>
      </c>
      <c r="F685" s="23">
        <v>665</v>
      </c>
    </row>
    <row r="686" spans="1:6" ht="30">
      <c r="A686" s="21" t="str">
        <f t="shared" si="12"/>
        <v>Biologiste, vétérinaire ou pharmacien de classe normale 5e échelon</v>
      </c>
      <c r="B686" s="10" t="str">
        <f>Filières!$C$21</f>
        <v>Médico_technique</v>
      </c>
      <c r="C686" s="10" t="str">
        <f>Grades!$C$44</f>
        <v>Biologiste_vétérinaire_pharmacien</v>
      </c>
      <c r="D686" s="10" t="str">
        <f>Grades!$C$45</f>
        <v>Biologiste, vétérinaire ou pharmacien de classe normale</v>
      </c>
      <c r="E686" s="9" t="s">
        <v>64</v>
      </c>
      <c r="F686" s="23">
        <v>623</v>
      </c>
    </row>
    <row r="687" spans="1:6" ht="30">
      <c r="A687" s="21" t="str">
        <f t="shared" si="12"/>
        <v>Biologiste, vétérinaire ou pharmacien de classe normale 4e échelon</v>
      </c>
      <c r="B687" s="10" t="str">
        <f>Filières!$C$21</f>
        <v>Médico_technique</v>
      </c>
      <c r="C687" s="10" t="str">
        <f>Grades!$C$44</f>
        <v>Biologiste_vétérinaire_pharmacien</v>
      </c>
      <c r="D687" s="10" t="str">
        <f>Grades!$C$45</f>
        <v>Biologiste, vétérinaire ou pharmacien de classe normale</v>
      </c>
      <c r="E687" s="9" t="s">
        <v>66</v>
      </c>
      <c r="F687" s="23">
        <v>570</v>
      </c>
    </row>
    <row r="688" spans="1:6" ht="30">
      <c r="A688" s="21" t="str">
        <f t="shared" si="12"/>
        <v>Biologiste, vétérinaire ou pharmacien de classe normale 3e échelon</v>
      </c>
      <c r="B688" s="10" t="str">
        <f>Filières!$C$21</f>
        <v>Médico_technique</v>
      </c>
      <c r="C688" s="10" t="str">
        <f>Grades!$C$44</f>
        <v>Biologiste_vétérinaire_pharmacien</v>
      </c>
      <c r="D688" s="10" t="str">
        <f>Grades!$C$45</f>
        <v>Biologiste, vétérinaire ou pharmacien de classe normale</v>
      </c>
      <c r="E688" s="9" t="s">
        <v>24</v>
      </c>
      <c r="F688" s="23">
        <v>519</v>
      </c>
    </row>
    <row r="689" spans="1:6" ht="30">
      <c r="A689" s="21" t="str">
        <f t="shared" si="12"/>
        <v>Biologiste, vétérinaire ou pharmacien de classe normale 2e échelon</v>
      </c>
      <c r="B689" s="10" t="str">
        <f>Filières!$C$21</f>
        <v>Médico_technique</v>
      </c>
      <c r="C689" s="10" t="str">
        <f>Grades!$C$44</f>
        <v>Biologiste_vétérinaire_pharmacien</v>
      </c>
      <c r="D689" s="10" t="str">
        <f>Grades!$C$45</f>
        <v>Biologiste, vétérinaire ou pharmacien de classe normale</v>
      </c>
      <c r="E689" s="9" t="s">
        <v>67</v>
      </c>
      <c r="F689" s="23">
        <v>485</v>
      </c>
    </row>
    <row r="690" spans="1:6" ht="30">
      <c r="A690" s="21" t="str">
        <f t="shared" si="12"/>
        <v>Biologiste, vétérinaire ou pharmacien de classe normale 1er échelon</v>
      </c>
      <c r="B690" s="10" t="str">
        <f>Filières!$C$21</f>
        <v>Médico_technique</v>
      </c>
      <c r="C690" s="10" t="str">
        <f>Grades!$C$44</f>
        <v>Biologiste_vétérinaire_pharmacien</v>
      </c>
      <c r="D690" s="10" t="str">
        <f>Grades!$C$45</f>
        <v>Biologiste, vétérinaire ou pharmacien de classe normale</v>
      </c>
      <c r="E690" s="9" t="s">
        <v>68</v>
      </c>
      <c r="F690" s="23">
        <v>419</v>
      </c>
    </row>
    <row r="691" spans="1:6" ht="15">
      <c r="A691" s="21" t="str">
        <f t="shared" si="12"/>
        <v>Biologiste, vétérinaire ou pharmacien hors classe 6e échelon</v>
      </c>
      <c r="B691" s="10" t="str">
        <f>Filières!$C$21</f>
        <v>Médico_technique</v>
      </c>
      <c r="C691" s="10" t="str">
        <f>Grades!$C$44</f>
        <v>Biologiste_vétérinaire_pharmacien</v>
      </c>
      <c r="D691" s="10" t="str">
        <f>Grades!$C$46</f>
        <v>Biologiste, vétérinaire ou pharmacien hors classe</v>
      </c>
      <c r="E691" s="9" t="s">
        <v>63</v>
      </c>
      <c r="F691" s="23">
        <v>1027</v>
      </c>
    </row>
    <row r="692" spans="1:6" ht="15">
      <c r="A692" s="21" t="str">
        <f t="shared" si="12"/>
        <v>Biologiste, vétérinaire ou pharmacien hors classe 5e échelon</v>
      </c>
      <c r="B692" s="10" t="str">
        <f>Filières!$C$21</f>
        <v>Médico_technique</v>
      </c>
      <c r="C692" s="10" t="str">
        <f>Grades!$C$44</f>
        <v>Biologiste_vétérinaire_pharmacien</v>
      </c>
      <c r="D692" s="10" t="str">
        <f>Grades!$C$46</f>
        <v>Biologiste, vétérinaire ou pharmacien hors classe</v>
      </c>
      <c r="E692" s="9" t="s">
        <v>64</v>
      </c>
      <c r="F692" s="23">
        <v>977</v>
      </c>
    </row>
    <row r="693" spans="1:6" ht="15">
      <c r="A693" s="21" t="str">
        <f t="shared" si="12"/>
        <v>Biologiste, vétérinaire ou pharmacien hors classe 4e échelon</v>
      </c>
      <c r="B693" s="10" t="str">
        <f>Filières!$C$21</f>
        <v>Médico_technique</v>
      </c>
      <c r="C693" s="10" t="str">
        <f>Grades!$C$44</f>
        <v>Biologiste_vétérinaire_pharmacien</v>
      </c>
      <c r="D693" s="10" t="str">
        <f>Grades!$C$46</f>
        <v>Biologiste, vétérinaire ou pharmacien hors classe</v>
      </c>
      <c r="E693" s="9" t="s">
        <v>66</v>
      </c>
      <c r="F693" s="23">
        <v>912</v>
      </c>
    </row>
    <row r="694" spans="1:6" ht="15">
      <c r="A694" s="21" t="str">
        <f t="shared" si="12"/>
        <v>Biologiste, vétérinaire ou pharmacien hors classe 3e échelon</v>
      </c>
      <c r="B694" s="10" t="str">
        <f>Filières!$C$21</f>
        <v>Médico_technique</v>
      </c>
      <c r="C694" s="10" t="str">
        <f>Grades!$C$44</f>
        <v>Biologiste_vétérinaire_pharmacien</v>
      </c>
      <c r="D694" s="10" t="str">
        <f>Grades!$C$46</f>
        <v>Biologiste, vétérinaire ou pharmacien hors classe</v>
      </c>
      <c r="E694" s="9" t="s">
        <v>24</v>
      </c>
      <c r="F694" s="23">
        <v>862</v>
      </c>
    </row>
    <row r="695" spans="1:6" ht="15">
      <c r="A695" s="21" t="str">
        <f t="shared" si="12"/>
        <v>Biologiste, vétérinaire ou pharmacien hors classe 2e échelon</v>
      </c>
      <c r="B695" s="10" t="str">
        <f>Filières!$C$21</f>
        <v>Médico_technique</v>
      </c>
      <c r="C695" s="10" t="str">
        <f>Grades!$C$44</f>
        <v>Biologiste_vétérinaire_pharmacien</v>
      </c>
      <c r="D695" s="10" t="str">
        <f>Grades!$C$46</f>
        <v>Biologiste, vétérinaire ou pharmacien hors classe</v>
      </c>
      <c r="E695" s="9" t="s">
        <v>67</v>
      </c>
      <c r="F695" s="23">
        <v>813</v>
      </c>
    </row>
    <row r="696" spans="1:6" ht="30">
      <c r="A696" s="21" t="str">
        <f t="shared" si="12"/>
        <v>Biologiste, vétérinaire ou pharmacien hors classe 1er échelon</v>
      </c>
      <c r="B696" s="10" t="str">
        <f>Filières!$C$21</f>
        <v>Médico_technique</v>
      </c>
      <c r="C696" s="10" t="str">
        <f>Grades!$C$44</f>
        <v>Biologiste_vétérinaire_pharmacien</v>
      </c>
      <c r="D696" s="10" t="str">
        <f>Grades!$C$46</f>
        <v>Biologiste, vétérinaire ou pharmacien hors classe</v>
      </c>
      <c r="E696" s="9" t="s">
        <v>68</v>
      </c>
      <c r="F696" s="23">
        <v>762</v>
      </c>
    </row>
    <row r="697" spans="1:6" ht="30">
      <c r="A697" s="21" t="str">
        <f t="shared" si="12"/>
        <v>Biologiste, vétérinaire ou pharmacien de classe exceptionnelle 8e échelon</v>
      </c>
      <c r="B697" s="10" t="str">
        <f>Filières!$C$21</f>
        <v>Médico_technique</v>
      </c>
      <c r="C697" s="10" t="str">
        <f>Grades!$C$44</f>
        <v>Biologiste_vétérinaire_pharmacien</v>
      </c>
      <c r="D697" s="10" t="str">
        <f>Grades!$C$47</f>
        <v>Biologiste, vétérinaire ou pharmacien de classe exceptionnelle</v>
      </c>
      <c r="E697" s="9" t="s">
        <v>59</v>
      </c>
      <c r="F697" s="23" t="s">
        <v>332</v>
      </c>
    </row>
    <row r="698" spans="1:6" ht="30">
      <c r="A698" s="21" t="str">
        <f t="shared" si="12"/>
        <v>Biologiste, vétérinaire ou pharmacien de classe exceptionnelle 7e échelon</v>
      </c>
      <c r="B698" s="10" t="str">
        <f>Filières!$C$21</f>
        <v>Médico_technique</v>
      </c>
      <c r="C698" s="10" t="str">
        <f>Grades!$C$44</f>
        <v>Biologiste_vétérinaire_pharmacien</v>
      </c>
      <c r="D698" s="10" t="str">
        <f>Grades!$C$47</f>
        <v>Biologiste, vétérinaire ou pharmacien de classe exceptionnelle</v>
      </c>
      <c r="E698" s="9" t="s">
        <v>61</v>
      </c>
      <c r="F698" s="9">
        <v>1027</v>
      </c>
    </row>
    <row r="699" spans="1:6" ht="30">
      <c r="A699" s="21" t="str">
        <f t="shared" si="12"/>
        <v>Biologiste, vétérinaire ou pharmacien de classe exceptionnelle 6e échelon</v>
      </c>
      <c r="B699" s="10" t="str">
        <f>Filières!$C$21</f>
        <v>Médico_technique</v>
      </c>
      <c r="C699" s="10" t="str">
        <f>Grades!$C$44</f>
        <v>Biologiste_vétérinaire_pharmacien</v>
      </c>
      <c r="D699" s="10" t="str">
        <f>Grades!$C$47</f>
        <v>Biologiste, vétérinaire ou pharmacien de classe exceptionnelle</v>
      </c>
      <c r="E699" s="9" t="s">
        <v>63</v>
      </c>
      <c r="F699" s="23">
        <v>977</v>
      </c>
    </row>
    <row r="700" spans="1:6" ht="30">
      <c r="A700" s="21" t="str">
        <f t="shared" si="12"/>
        <v>Biologiste, vétérinaire ou pharmacien de classe exceptionnelle 5e échelon</v>
      </c>
      <c r="B700" s="10" t="str">
        <f>Filières!$C$21</f>
        <v>Médico_technique</v>
      </c>
      <c r="C700" s="10" t="str">
        <f>Grades!$C$44</f>
        <v>Biologiste_vétérinaire_pharmacien</v>
      </c>
      <c r="D700" s="10" t="str">
        <f>Grades!$C$47</f>
        <v>Biologiste, vétérinaire ou pharmacien de classe exceptionnelle</v>
      </c>
      <c r="E700" s="9" t="s">
        <v>64</v>
      </c>
      <c r="F700" s="23">
        <v>912</v>
      </c>
    </row>
    <row r="701" spans="1:6" ht="30">
      <c r="A701" s="21" t="str">
        <f t="shared" si="12"/>
        <v>Biologiste, vétérinaire ou pharmacien de classe exceptionnelle 4e échelon</v>
      </c>
      <c r="B701" s="10" t="str">
        <f>Filières!$C$21</f>
        <v>Médico_technique</v>
      </c>
      <c r="C701" s="10" t="str">
        <f>Grades!$C$44</f>
        <v>Biologiste_vétérinaire_pharmacien</v>
      </c>
      <c r="D701" s="10" t="str">
        <f>Grades!$C$47</f>
        <v>Biologiste, vétérinaire ou pharmacien de classe exceptionnelle</v>
      </c>
      <c r="E701" s="9" t="s">
        <v>66</v>
      </c>
      <c r="F701" s="23">
        <v>842</v>
      </c>
    </row>
    <row r="702" spans="1:6" ht="30">
      <c r="A702" s="21" t="str">
        <f t="shared" si="12"/>
        <v>Biologiste, vétérinaire ou pharmacien de classe exceptionnelle 3e échelon</v>
      </c>
      <c r="B702" s="10" t="str">
        <f>Filières!$C$21</f>
        <v>Médico_technique</v>
      </c>
      <c r="C702" s="10" t="str">
        <f>Grades!$C$44</f>
        <v>Biologiste_vétérinaire_pharmacien</v>
      </c>
      <c r="D702" s="10" t="str">
        <f>Grades!$C$47</f>
        <v>Biologiste, vétérinaire ou pharmacien de classe exceptionnelle</v>
      </c>
      <c r="E702" s="9" t="s">
        <v>24</v>
      </c>
      <c r="F702" s="23">
        <v>782</v>
      </c>
    </row>
    <row r="703" spans="1:6" ht="30">
      <c r="A703" s="21" t="str">
        <f t="shared" si="12"/>
        <v>Biologiste, vétérinaire ou pharmacien de classe exceptionnelle 2e échelon</v>
      </c>
      <c r="B703" s="10" t="str">
        <f>Filières!$C$21</f>
        <v>Médico_technique</v>
      </c>
      <c r="C703" s="10" t="str">
        <f>Grades!$C$44</f>
        <v>Biologiste_vétérinaire_pharmacien</v>
      </c>
      <c r="D703" s="10" t="str">
        <f>Grades!$C$47</f>
        <v>Biologiste, vétérinaire ou pharmacien de classe exceptionnelle</v>
      </c>
      <c r="E703" s="9" t="s">
        <v>67</v>
      </c>
      <c r="F703" s="23">
        <v>743</v>
      </c>
    </row>
    <row r="704" spans="1:6" ht="30">
      <c r="A704" s="21" t="str">
        <f t="shared" si="12"/>
        <v>Biologiste, vétérinaire ou pharmacien de classe exceptionnelle 1er échelon</v>
      </c>
      <c r="B704" s="10" t="str">
        <f>Filières!$C$21</f>
        <v>Médico_technique</v>
      </c>
      <c r="C704" s="10" t="str">
        <f>Grades!$C$44</f>
        <v>Biologiste_vétérinaire_pharmacien</v>
      </c>
      <c r="D704" s="10" t="str">
        <f>Grades!$C$47</f>
        <v>Biologiste, vétérinaire ou pharmacien de classe exceptionnelle</v>
      </c>
      <c r="E704" s="9" t="s">
        <v>68</v>
      </c>
      <c r="F704" s="23">
        <v>694</v>
      </c>
    </row>
    <row r="705" spans="1:6" ht="45">
      <c r="A705" s="21" t="str">
        <f aca="true" t="shared" si="14" ref="A705:A768">D705&amp;" "&amp;E705</f>
        <v>Pédicure-podologue, ergothérapeute, psychomotricien, orthoptiste et manipulateur d'électroradiologie médicale 11e échelon</v>
      </c>
      <c r="B705" s="10" t="str">
        <f>Filières!$C$21</f>
        <v>Médico_technique</v>
      </c>
      <c r="C705" s="10" t="str">
        <f>Grades!$E$44</f>
        <v>Pédicure_podologue_ergothérapeute_psychomotricien_orthoptiste_manipulateur_électroradiologie_médicale</v>
      </c>
      <c r="D705" s="10" t="str">
        <f>Grades!$E$45</f>
        <v>Pédicure-podologue, ergothérapeute, psychomotricien, orthoptiste et manipulateur d'électroradiologie médicale</v>
      </c>
      <c r="E705" s="9" t="s">
        <v>53</v>
      </c>
      <c r="F705" s="9">
        <v>821</v>
      </c>
    </row>
    <row r="706" spans="1:6" ht="45">
      <c r="A706" s="21" t="str">
        <f t="shared" si="14"/>
        <v>Pédicure-podologue, ergothérapeute, psychomotricien, orthoptiste et manipulateur d'électroradiologie médicale 10e échelon</v>
      </c>
      <c r="B706" s="10" t="str">
        <f>Filières!$C$21</f>
        <v>Médico_technique</v>
      </c>
      <c r="C706" s="10" t="str">
        <f>Grades!$E$44</f>
        <v>Pédicure_podologue_ergothérapeute_psychomotricien_orthoptiste_manipulateur_électroradiologie_médicale</v>
      </c>
      <c r="D706" s="10" t="str">
        <f>Grades!$E$45</f>
        <v>Pédicure-podologue, ergothérapeute, psychomotricien, orthoptiste et manipulateur d'électroradiologie médicale</v>
      </c>
      <c r="E706" s="9" t="s">
        <v>55</v>
      </c>
      <c r="F706" s="9">
        <v>778</v>
      </c>
    </row>
    <row r="707" spans="1:6" ht="45">
      <c r="A707" s="21" t="str">
        <f t="shared" si="14"/>
        <v>Pédicure-podologue, ergothérapeute, psychomotricien, orthoptiste et manipulateur d'électroradiologie médicale 9e échelon</v>
      </c>
      <c r="B707" s="10" t="str">
        <f>Filières!$C$21</f>
        <v>Médico_technique</v>
      </c>
      <c r="C707" s="10" t="str">
        <f>Grades!$E$44</f>
        <v>Pédicure_podologue_ergothérapeute_psychomotricien_orthoptiste_manipulateur_électroradiologie_médicale</v>
      </c>
      <c r="D707" s="10" t="str">
        <f>Grades!$E$45</f>
        <v>Pédicure-podologue, ergothérapeute, psychomotricien, orthoptiste et manipulateur d'électroradiologie médicale</v>
      </c>
      <c r="E707" s="9" t="s">
        <v>57</v>
      </c>
      <c r="F707" s="9">
        <v>732</v>
      </c>
    </row>
    <row r="708" spans="1:6" ht="45">
      <c r="A708" s="21" t="str">
        <f t="shared" si="14"/>
        <v>Pédicure-podologue, ergothérapeute, psychomotricien, orthoptiste et manipulateur d'électroradiologie médicale 8e échelon</v>
      </c>
      <c r="B708" s="10" t="str">
        <f>Filières!$C$21</f>
        <v>Médico_technique</v>
      </c>
      <c r="C708" s="10" t="str">
        <f>Grades!$E$44</f>
        <v>Pédicure_podologue_ergothérapeute_psychomotricien_orthoptiste_manipulateur_électroradiologie_médicale</v>
      </c>
      <c r="D708" s="10" t="str">
        <f>Grades!$E$45</f>
        <v>Pédicure-podologue, ergothérapeute, psychomotricien, orthoptiste et manipulateur d'électroradiologie médicale</v>
      </c>
      <c r="E708" s="9" t="s">
        <v>59</v>
      </c>
      <c r="F708" s="23">
        <v>693</v>
      </c>
    </row>
    <row r="709" spans="1:6" ht="45">
      <c r="A709" s="21" t="str">
        <f t="shared" si="14"/>
        <v>Pédicure-podologue, ergothérapeute, psychomotricien, orthoptiste et manipulateur d'électroradiologie médicale 7e échelon</v>
      </c>
      <c r="B709" s="10" t="str">
        <f>Filières!$C$21</f>
        <v>Médico_technique</v>
      </c>
      <c r="C709" s="10" t="str">
        <f>Grades!$E$44</f>
        <v>Pédicure_podologue_ergothérapeute_psychomotricien_orthoptiste_manipulateur_électroradiologie_médicale</v>
      </c>
      <c r="D709" s="10" t="str">
        <f>Grades!$E$45</f>
        <v>Pédicure-podologue, ergothérapeute, psychomotricien, orthoptiste et manipulateur d'électroradiologie médicale</v>
      </c>
      <c r="E709" s="9" t="s">
        <v>61</v>
      </c>
      <c r="F709" s="9">
        <v>653</v>
      </c>
    </row>
    <row r="710" spans="1:6" ht="45">
      <c r="A710" s="21" t="str">
        <f t="shared" si="14"/>
        <v>Pédicure-podologue, ergothérapeute, psychomotricien, orthoptiste et manipulateur d'électroradiologie médicale 6e échelon</v>
      </c>
      <c r="B710" s="10" t="str">
        <f>Filières!$C$21</f>
        <v>Médico_technique</v>
      </c>
      <c r="C710" s="10" t="str">
        <f>Grades!$E$44</f>
        <v>Pédicure_podologue_ergothérapeute_psychomotricien_orthoptiste_manipulateur_électroradiologie_médicale</v>
      </c>
      <c r="D710" s="10" t="str">
        <f>Grades!$E$45</f>
        <v>Pédicure-podologue, ergothérapeute, psychomotricien, orthoptiste et manipulateur d'électroradiologie médicale</v>
      </c>
      <c r="E710" s="9" t="s">
        <v>63</v>
      </c>
      <c r="F710" s="23">
        <v>611</v>
      </c>
    </row>
    <row r="711" spans="1:6" ht="45">
      <c r="A711" s="21" t="str">
        <f t="shared" si="14"/>
        <v>Pédicure-podologue, ergothérapeute, psychomotricien, orthoptiste et manipulateur d'électroradiologie médicale 5e échelon</v>
      </c>
      <c r="B711" s="10" t="str">
        <f>Filières!$C$21</f>
        <v>Médico_technique</v>
      </c>
      <c r="C711" s="10" t="str">
        <f>Grades!$E$44</f>
        <v>Pédicure_podologue_ergothérapeute_psychomotricien_orthoptiste_manipulateur_électroradiologie_médicale</v>
      </c>
      <c r="D711" s="10" t="str">
        <f>Grades!$E$45</f>
        <v>Pédicure-podologue, ergothérapeute, psychomotricien, orthoptiste et manipulateur d'électroradiologie médicale</v>
      </c>
      <c r="E711" s="9" t="s">
        <v>64</v>
      </c>
      <c r="F711" s="23">
        <v>576</v>
      </c>
    </row>
    <row r="712" spans="1:6" ht="45">
      <c r="A712" s="21" t="str">
        <f t="shared" si="14"/>
        <v>Pédicure-podologue, ergothérapeute, psychomotricien, orthoptiste et manipulateur d'électroradiologie médicale 4e échelon</v>
      </c>
      <c r="B712" s="10" t="str">
        <f>Filières!$C$21</f>
        <v>Médico_technique</v>
      </c>
      <c r="C712" s="10" t="str">
        <f>Grades!$E$44</f>
        <v>Pédicure_podologue_ergothérapeute_psychomotricien_orthoptiste_manipulateur_électroradiologie_médicale</v>
      </c>
      <c r="D712" s="10" t="str">
        <f>Grades!$E$45</f>
        <v>Pédicure-podologue, ergothérapeute, psychomotricien, orthoptiste et manipulateur d'électroradiologie médicale</v>
      </c>
      <c r="E712" s="9" t="s">
        <v>66</v>
      </c>
      <c r="F712" s="23">
        <v>544</v>
      </c>
    </row>
    <row r="713" spans="1:6" ht="45">
      <c r="A713" s="21" t="str">
        <f t="shared" si="14"/>
        <v>Pédicure-podologue, ergothérapeute, psychomotricien, orthoptiste et manipulateur d'électroradiologie médicale 3e échelon</v>
      </c>
      <c r="B713" s="10" t="str">
        <f>Filières!$C$21</f>
        <v>Médico_technique</v>
      </c>
      <c r="C713" s="10" t="str">
        <f>Grades!$E$44</f>
        <v>Pédicure_podologue_ergothérapeute_psychomotricien_orthoptiste_manipulateur_électroradiologie_médicale</v>
      </c>
      <c r="D713" s="10" t="str">
        <f>Grades!$E$45</f>
        <v>Pédicure-podologue, ergothérapeute, psychomotricien, orthoptiste et manipulateur d'électroradiologie médicale</v>
      </c>
      <c r="E713" s="9" t="s">
        <v>24</v>
      </c>
      <c r="F713" s="23">
        <v>514</v>
      </c>
    </row>
    <row r="714" spans="1:6" ht="45">
      <c r="A714" s="21" t="str">
        <f t="shared" si="14"/>
        <v>Pédicure-podologue, ergothérapeute, psychomotricien, orthoptiste et manipulateur d'électroradiologie médicale 2e échelon</v>
      </c>
      <c r="B714" s="10" t="str">
        <f>Filières!$C$21</f>
        <v>Médico_technique</v>
      </c>
      <c r="C714" s="10" t="str">
        <f>Grades!$E$44</f>
        <v>Pédicure_podologue_ergothérapeute_psychomotricien_orthoptiste_manipulateur_électroradiologie_médicale</v>
      </c>
      <c r="D714" s="10" t="str">
        <f>Grades!$E$45</f>
        <v>Pédicure-podologue, ergothérapeute, psychomotricien, orthoptiste et manipulateur d'électroradiologie médicale</v>
      </c>
      <c r="E714" s="9" t="s">
        <v>67</v>
      </c>
      <c r="F714" s="23">
        <v>484</v>
      </c>
    </row>
    <row r="715" spans="1:6" ht="45">
      <c r="A715" s="21" t="str">
        <f t="shared" si="14"/>
        <v>Pédicure-podologue, ergothérapeute, psychomotricien, orthoptiste et manipulateur d'électroradiologie médicale 1er échelon</v>
      </c>
      <c r="B715" s="10" t="str">
        <f>Filières!$C$21</f>
        <v>Médico_technique</v>
      </c>
      <c r="C715" s="10" t="str">
        <f>Grades!$E$44</f>
        <v>Pédicure_podologue_ergothérapeute_psychomotricien_orthoptiste_manipulateur_électroradiologie_médicale</v>
      </c>
      <c r="D715" s="10" t="str">
        <f>Grades!$E$45</f>
        <v>Pédicure-podologue, ergothérapeute, psychomotricien, orthoptiste et manipulateur d'électroradiologie médicale</v>
      </c>
      <c r="E715" s="9" t="s">
        <v>68</v>
      </c>
      <c r="F715" s="23">
        <v>444</v>
      </c>
    </row>
    <row r="716" spans="1:6" ht="45">
      <c r="A716" s="21" t="str">
        <f t="shared" si="14"/>
        <v>Pédicure-podologue, ergothérapeute, psychomotricien, orthoptiste et manipulateur d'électroradiologie médicale hors classe 10e échelon</v>
      </c>
      <c r="B716" s="10" t="str">
        <f>Filières!$C$21</f>
        <v>Médico_technique</v>
      </c>
      <c r="C716" s="10" t="str">
        <f>Grades!$E$44</f>
        <v>Pédicure_podologue_ergothérapeute_psychomotricien_orthoptiste_manipulateur_électroradiologie_médicale</v>
      </c>
      <c r="D716" s="10" t="str">
        <f>Grades!$E$46</f>
        <v>Pédicure-podologue, ergothérapeute, psychomotricien, orthoptiste et manipulateur d'électroradiologie médicale hors classe</v>
      </c>
      <c r="E716" s="9" t="s">
        <v>55</v>
      </c>
      <c r="F716" s="9">
        <v>886</v>
      </c>
    </row>
    <row r="717" spans="1:6" ht="45">
      <c r="A717" s="21" t="str">
        <f t="shared" si="14"/>
        <v>Pédicure-podologue, ergothérapeute, psychomotricien, orthoptiste et manipulateur d'électroradiologie médicale hors classe 9e échelon</v>
      </c>
      <c r="B717" s="10" t="str">
        <f>Filières!$C$21</f>
        <v>Médico_technique</v>
      </c>
      <c r="C717" s="10" t="str">
        <f>Grades!$E$44</f>
        <v>Pédicure_podologue_ergothérapeute_psychomotricien_orthoptiste_manipulateur_électroradiologie_médicale</v>
      </c>
      <c r="D717" s="10" t="str">
        <f>Grades!$E$46</f>
        <v>Pédicure-podologue, ergothérapeute, psychomotricien, orthoptiste et manipulateur d'électroradiologie médicale hors classe</v>
      </c>
      <c r="E717" s="9" t="s">
        <v>57</v>
      </c>
      <c r="F717" s="9">
        <v>836</v>
      </c>
    </row>
    <row r="718" spans="1:6" ht="45">
      <c r="A718" s="21" t="str">
        <f t="shared" si="14"/>
        <v>Pédicure-podologue, ergothérapeute, psychomotricien, orthoptiste et manipulateur d'électroradiologie médicale hors classe 8e échelon</v>
      </c>
      <c r="B718" s="10" t="str">
        <f>Filières!$C$21</f>
        <v>Médico_technique</v>
      </c>
      <c r="C718" s="10" t="str">
        <f>Grades!$E$44</f>
        <v>Pédicure_podologue_ergothérapeute_psychomotricien_orthoptiste_manipulateur_électroradiologie_médicale</v>
      </c>
      <c r="D718" s="10" t="str">
        <f>Grades!$E$46</f>
        <v>Pédicure-podologue, ergothérapeute, psychomotricien, orthoptiste et manipulateur d'électroradiologie médicale hors classe</v>
      </c>
      <c r="E718" s="9" t="s">
        <v>59</v>
      </c>
      <c r="F718" s="23">
        <v>792</v>
      </c>
    </row>
    <row r="719" spans="1:6" ht="45">
      <c r="A719" s="21" t="str">
        <f t="shared" si="14"/>
        <v>Pédicure-podologue, ergothérapeute, psychomotricien, orthoptiste et manipulateur d'électroradiologie médicale hors classe 7e échelon</v>
      </c>
      <c r="B719" s="10" t="str">
        <f>Filières!$C$21</f>
        <v>Médico_technique</v>
      </c>
      <c r="C719" s="10" t="str">
        <f>Grades!$E$44</f>
        <v>Pédicure_podologue_ergothérapeute_psychomotricien_orthoptiste_manipulateur_électroradiologie_médicale</v>
      </c>
      <c r="D719" s="10" t="str">
        <f>Grades!$E$46</f>
        <v>Pédicure-podologue, ergothérapeute, psychomotricien, orthoptiste et manipulateur d'électroradiologie médicale hors classe</v>
      </c>
      <c r="E719" s="9" t="s">
        <v>61</v>
      </c>
      <c r="F719" s="9">
        <v>750</v>
      </c>
    </row>
    <row r="720" spans="1:6" ht="45">
      <c r="A720" s="21" t="str">
        <f t="shared" si="14"/>
        <v>Pédicure-podologue, ergothérapeute, psychomotricien, orthoptiste et manipulateur d'électroradiologie médicale hors classe 6e échelon</v>
      </c>
      <c r="B720" s="10" t="str">
        <f>Filières!$C$21</f>
        <v>Médico_technique</v>
      </c>
      <c r="C720" s="10" t="str">
        <f>Grades!$E$44</f>
        <v>Pédicure_podologue_ergothérapeute_psychomotricien_orthoptiste_manipulateur_électroradiologie_médicale</v>
      </c>
      <c r="D720" s="10" t="str">
        <f>Grades!$E$46</f>
        <v>Pédicure-podologue, ergothérapeute, psychomotricien, orthoptiste et manipulateur d'électroradiologie médicale hors classe</v>
      </c>
      <c r="E720" s="9" t="s">
        <v>63</v>
      </c>
      <c r="F720" s="23">
        <v>709</v>
      </c>
    </row>
    <row r="721" spans="1:6" ht="45">
      <c r="A721" s="21" t="str">
        <f t="shared" si="14"/>
        <v>Pédicure-podologue, ergothérapeute, psychomotricien, orthoptiste et manipulateur d'électroradiologie médicale hors classe 5e échelon</v>
      </c>
      <c r="B721" s="10" t="str">
        <f>Filières!$C$21</f>
        <v>Médico_technique</v>
      </c>
      <c r="C721" s="10" t="str">
        <f>Grades!$E$44</f>
        <v>Pédicure_podologue_ergothérapeute_psychomotricien_orthoptiste_manipulateur_électroradiologie_médicale</v>
      </c>
      <c r="D721" s="10" t="str">
        <f>Grades!$E$46</f>
        <v>Pédicure-podologue, ergothérapeute, psychomotricien, orthoptiste et manipulateur d'électroradiologie médicale hors classe</v>
      </c>
      <c r="E721" s="9" t="s">
        <v>64</v>
      </c>
      <c r="F721" s="23">
        <v>669</v>
      </c>
    </row>
    <row r="722" spans="1:6" ht="45">
      <c r="A722" s="21" t="str">
        <f t="shared" si="14"/>
        <v>Pédicure-podologue, ergothérapeute, psychomotricien, orthoptiste et manipulateur d'électroradiologie médicale hors classe 4e échelon</v>
      </c>
      <c r="B722" s="10" t="str">
        <f>Filières!$C$21</f>
        <v>Médico_technique</v>
      </c>
      <c r="C722" s="10" t="str">
        <f>Grades!$E$44</f>
        <v>Pédicure_podologue_ergothérapeute_psychomotricien_orthoptiste_manipulateur_électroradiologie_médicale</v>
      </c>
      <c r="D722" s="10" t="str">
        <f>Grades!$E$46</f>
        <v>Pédicure-podologue, ergothérapeute, psychomotricien, orthoptiste et manipulateur d'électroradiologie médicale hors classe</v>
      </c>
      <c r="E722" s="9" t="s">
        <v>66</v>
      </c>
      <c r="F722" s="23">
        <v>631</v>
      </c>
    </row>
    <row r="723" spans="1:6" ht="45">
      <c r="A723" s="21" t="str">
        <f t="shared" si="14"/>
        <v>Pédicure-podologue, ergothérapeute, psychomotricien, orthoptiste et manipulateur d'électroradiologie médicale hors classe 3e échelon</v>
      </c>
      <c r="B723" s="10" t="str">
        <f>Filières!$C$21</f>
        <v>Médico_technique</v>
      </c>
      <c r="C723" s="10" t="str">
        <f>Grades!$E$44</f>
        <v>Pédicure_podologue_ergothérapeute_psychomotricien_orthoptiste_manipulateur_électroradiologie_médicale</v>
      </c>
      <c r="D723" s="10" t="str">
        <f>Grades!$E$46</f>
        <v>Pédicure-podologue, ergothérapeute, psychomotricien, orthoptiste et manipulateur d'électroradiologie médicale hors classe</v>
      </c>
      <c r="E723" s="9" t="s">
        <v>24</v>
      </c>
      <c r="F723" s="23">
        <v>595</v>
      </c>
    </row>
    <row r="724" spans="1:6" ht="45">
      <c r="A724" s="21" t="str">
        <f t="shared" si="14"/>
        <v>Pédicure-podologue, ergothérapeute, psychomotricien, orthoptiste et manipulateur d'électroradiologie médicale hors classe 2e échelon</v>
      </c>
      <c r="B724" s="10" t="str">
        <f>Filières!$C$21</f>
        <v>Médico_technique</v>
      </c>
      <c r="C724" s="10" t="str">
        <f>Grades!$E$44</f>
        <v>Pédicure_podologue_ergothérapeute_psychomotricien_orthoptiste_manipulateur_électroradiologie_médicale</v>
      </c>
      <c r="D724" s="10" t="str">
        <f>Grades!$E$46</f>
        <v>Pédicure-podologue, ergothérapeute, psychomotricien, orthoptiste et manipulateur d'électroradiologie médicale hors classe</v>
      </c>
      <c r="E724" s="9" t="s">
        <v>67</v>
      </c>
      <c r="F724" s="23">
        <v>558</v>
      </c>
    </row>
    <row r="725" spans="1:6" ht="45">
      <c r="A725" s="21" t="str">
        <f t="shared" si="14"/>
        <v>Pédicure-podologue, ergothérapeute, psychomotricien, orthoptiste et manipulateur d'électroradiologie médicale hors classe 1er échelon</v>
      </c>
      <c r="B725" s="10" t="str">
        <f>Filières!$C$21</f>
        <v>Médico_technique</v>
      </c>
      <c r="C725" s="10" t="str">
        <f>Grades!$E$44</f>
        <v>Pédicure_podologue_ergothérapeute_psychomotricien_orthoptiste_manipulateur_électroradiologie_médicale</v>
      </c>
      <c r="D725" s="10" t="str">
        <f>Grades!$E$46</f>
        <v>Pédicure-podologue, ergothérapeute, psychomotricien, orthoptiste et manipulateur d'électroradiologie médicale hors classe</v>
      </c>
      <c r="E725" s="9" t="s">
        <v>68</v>
      </c>
      <c r="F725" s="23">
        <v>518</v>
      </c>
    </row>
    <row r="726" spans="1:6" ht="15">
      <c r="A726" s="21" t="str">
        <f t="shared" si="14"/>
        <v>Masseur-kinésithérapeute et orthophoniste 11e échelon</v>
      </c>
      <c r="B726" s="10" t="str">
        <f>Filières!$C$21</f>
        <v>Médico_technique</v>
      </c>
      <c r="C726" s="10" t="str">
        <f>Grades!$G$44</f>
        <v>Masseur_kinésithérapeute_orthophoniste</v>
      </c>
      <c r="D726" s="10" t="str">
        <f>Grades!$G$45</f>
        <v>Masseur-kinésithérapeute et orthophoniste</v>
      </c>
      <c r="E726" s="9" t="s">
        <v>53</v>
      </c>
      <c r="F726" s="9">
        <v>886</v>
      </c>
    </row>
    <row r="727" spans="1:6" ht="15">
      <c r="A727" s="21" t="str">
        <f t="shared" si="14"/>
        <v>Masseur-kinésithérapeute et orthophoniste 10e échelon</v>
      </c>
      <c r="B727" s="10" t="str">
        <f>Filières!$C$21</f>
        <v>Médico_technique</v>
      </c>
      <c r="C727" s="10" t="str">
        <f>Grades!$G$44</f>
        <v>Masseur_kinésithérapeute_orthophoniste</v>
      </c>
      <c r="D727" s="10" t="str">
        <f>Grades!$G$45</f>
        <v>Masseur-kinésithérapeute et orthophoniste</v>
      </c>
      <c r="E727" s="9" t="s">
        <v>55</v>
      </c>
      <c r="F727" s="9">
        <v>836</v>
      </c>
    </row>
    <row r="728" spans="1:6" ht="15">
      <c r="A728" s="21" t="str">
        <f t="shared" si="14"/>
        <v>Masseur-kinésithérapeute et orthophoniste 9e échelon</v>
      </c>
      <c r="B728" s="10" t="str">
        <f>Filières!$C$21</f>
        <v>Médico_technique</v>
      </c>
      <c r="C728" s="10" t="str">
        <f>Grades!$G$44</f>
        <v>Masseur_kinésithérapeute_orthophoniste</v>
      </c>
      <c r="D728" s="10" t="str">
        <f>Grades!$G$45</f>
        <v>Masseur-kinésithérapeute et orthophoniste</v>
      </c>
      <c r="E728" s="9" t="s">
        <v>57</v>
      </c>
      <c r="F728" s="9">
        <v>792</v>
      </c>
    </row>
    <row r="729" spans="1:6" ht="15">
      <c r="A729" s="21" t="str">
        <f t="shared" si="14"/>
        <v>Masseur-kinésithérapeute et orthophoniste 8e échelon</v>
      </c>
      <c r="B729" s="10" t="str">
        <f>Filières!$C$21</f>
        <v>Médico_technique</v>
      </c>
      <c r="C729" s="10" t="str">
        <f>Grades!$G$44</f>
        <v>Masseur_kinésithérapeute_orthophoniste</v>
      </c>
      <c r="D729" s="10" t="str">
        <f>Grades!$G$45</f>
        <v>Masseur-kinésithérapeute et orthophoniste</v>
      </c>
      <c r="E729" s="9" t="s">
        <v>59</v>
      </c>
      <c r="F729" s="23">
        <v>750</v>
      </c>
    </row>
    <row r="730" spans="1:6" ht="15">
      <c r="A730" s="21" t="str">
        <f t="shared" si="14"/>
        <v>Masseur-kinésithérapeute et orthophoniste 7e échelon</v>
      </c>
      <c r="B730" s="10" t="str">
        <f>Filières!$C$21</f>
        <v>Médico_technique</v>
      </c>
      <c r="C730" s="10" t="str">
        <f>Grades!$G$44</f>
        <v>Masseur_kinésithérapeute_orthophoniste</v>
      </c>
      <c r="D730" s="10" t="str">
        <f>Grades!$G$45</f>
        <v>Masseur-kinésithérapeute et orthophoniste</v>
      </c>
      <c r="E730" s="9" t="s">
        <v>61</v>
      </c>
      <c r="F730" s="9">
        <v>709</v>
      </c>
    </row>
    <row r="731" spans="1:6" ht="15">
      <c r="A731" s="21" t="str">
        <f t="shared" si="14"/>
        <v>Masseur-kinésithérapeute et orthophoniste 6e échelon</v>
      </c>
      <c r="B731" s="10" t="str">
        <f>Filières!$C$21</f>
        <v>Médico_technique</v>
      </c>
      <c r="C731" s="10" t="str">
        <f>Grades!$G$44</f>
        <v>Masseur_kinésithérapeute_orthophoniste</v>
      </c>
      <c r="D731" s="10" t="str">
        <f>Grades!$G$45</f>
        <v>Masseur-kinésithérapeute et orthophoniste</v>
      </c>
      <c r="E731" s="9" t="s">
        <v>63</v>
      </c>
      <c r="F731" s="23">
        <v>669</v>
      </c>
    </row>
    <row r="732" spans="1:6" ht="15">
      <c r="A732" s="21" t="str">
        <f t="shared" si="14"/>
        <v>Masseur-kinésithérapeute et orthophoniste 5e échelon</v>
      </c>
      <c r="B732" s="10" t="str">
        <f>Filières!$C$21</f>
        <v>Médico_technique</v>
      </c>
      <c r="C732" s="10" t="str">
        <f>Grades!$G$44</f>
        <v>Masseur_kinésithérapeute_orthophoniste</v>
      </c>
      <c r="D732" s="10" t="str">
        <f>Grades!$G$45</f>
        <v>Masseur-kinésithérapeute et orthophoniste</v>
      </c>
      <c r="E732" s="9" t="s">
        <v>64</v>
      </c>
      <c r="F732" s="23">
        <v>631</v>
      </c>
    </row>
    <row r="733" spans="1:6" ht="15">
      <c r="A733" s="21" t="str">
        <f t="shared" si="14"/>
        <v>Masseur-kinésithérapeute et orthophoniste 4e échelon</v>
      </c>
      <c r="B733" s="10" t="str">
        <f>Filières!$C$21</f>
        <v>Médico_technique</v>
      </c>
      <c r="C733" s="10" t="str">
        <f>Grades!$G$44</f>
        <v>Masseur_kinésithérapeute_orthophoniste</v>
      </c>
      <c r="D733" s="10" t="str">
        <f>Grades!$G$45</f>
        <v>Masseur-kinésithérapeute et orthophoniste</v>
      </c>
      <c r="E733" s="9" t="s">
        <v>66</v>
      </c>
      <c r="F733" s="23">
        <v>595</v>
      </c>
    </row>
    <row r="734" spans="1:6" ht="15">
      <c r="A734" s="21" t="str">
        <f t="shared" si="14"/>
        <v>Masseur-kinésithérapeute et orthophoniste 3e échelon</v>
      </c>
      <c r="B734" s="10" t="str">
        <f>Filières!$C$21</f>
        <v>Médico_technique</v>
      </c>
      <c r="C734" s="10" t="str">
        <f>Grades!$G$44</f>
        <v>Masseur_kinésithérapeute_orthophoniste</v>
      </c>
      <c r="D734" s="10" t="str">
        <f>Grades!$G$45</f>
        <v>Masseur-kinésithérapeute et orthophoniste</v>
      </c>
      <c r="E734" s="9" t="s">
        <v>24</v>
      </c>
      <c r="F734" s="23">
        <v>558</v>
      </c>
    </row>
    <row r="735" spans="1:6" ht="15">
      <c r="A735" s="21" t="str">
        <f t="shared" si="14"/>
        <v>Masseur-kinésithérapeute et orthophoniste 2e échelon</v>
      </c>
      <c r="B735" s="10" t="str">
        <f>Filières!$C$21</f>
        <v>Médico_technique</v>
      </c>
      <c r="C735" s="10" t="str">
        <f>Grades!$G$44</f>
        <v>Masseur_kinésithérapeute_orthophoniste</v>
      </c>
      <c r="D735" s="10" t="str">
        <f>Grades!$G$45</f>
        <v>Masseur-kinésithérapeute et orthophoniste</v>
      </c>
      <c r="E735" s="9" t="s">
        <v>67</v>
      </c>
      <c r="F735" s="23">
        <v>518</v>
      </c>
    </row>
    <row r="736" spans="1:6" ht="15">
      <c r="A736" s="21" t="str">
        <f t="shared" si="14"/>
        <v>Masseur-kinésithérapeute et orthophoniste 1er échelon</v>
      </c>
      <c r="B736" s="10" t="str">
        <f>Filières!$C$21</f>
        <v>Médico_technique</v>
      </c>
      <c r="C736" s="10" t="str">
        <f>Grades!$G$44</f>
        <v>Masseur_kinésithérapeute_orthophoniste</v>
      </c>
      <c r="D736" s="10" t="str">
        <f>Grades!$G$45</f>
        <v>Masseur-kinésithérapeute et orthophoniste</v>
      </c>
      <c r="E736" s="9" t="s">
        <v>68</v>
      </c>
      <c r="F736" s="23">
        <v>489</v>
      </c>
    </row>
    <row r="737" spans="1:6" ht="30">
      <c r="A737" s="21" t="str">
        <f t="shared" si="14"/>
        <v>Masseur-kinésithérapeute et orthophoniste hors classe 9e échelon</v>
      </c>
      <c r="B737" s="10" t="str">
        <f>Filières!$C$21</f>
        <v>Médico_technique</v>
      </c>
      <c r="C737" s="10" t="str">
        <f>Grades!$G$44</f>
        <v>Masseur_kinésithérapeute_orthophoniste</v>
      </c>
      <c r="D737" s="10" t="str">
        <f>Grades!$G$46</f>
        <v>Masseur-kinésithérapeute et orthophoniste hors classe</v>
      </c>
      <c r="E737" s="9" t="s">
        <v>57</v>
      </c>
      <c r="F737" s="9">
        <v>940</v>
      </c>
    </row>
    <row r="738" spans="1:6" ht="30">
      <c r="A738" s="21" t="str">
        <f t="shared" si="14"/>
        <v>Masseur-kinésithérapeute et orthophoniste hors classe 8e échelon</v>
      </c>
      <c r="B738" s="10" t="str">
        <f>Filières!$C$21</f>
        <v>Médico_technique</v>
      </c>
      <c r="C738" s="10" t="str">
        <f>Grades!$G$44</f>
        <v>Masseur_kinésithérapeute_orthophoniste</v>
      </c>
      <c r="D738" s="10" t="str">
        <f>Grades!$G$46</f>
        <v>Masseur-kinésithérapeute et orthophoniste hors classe</v>
      </c>
      <c r="E738" s="9" t="s">
        <v>59</v>
      </c>
      <c r="F738" s="23">
        <v>906</v>
      </c>
    </row>
    <row r="739" spans="1:6" ht="30">
      <c r="A739" s="21" t="str">
        <f t="shared" si="14"/>
        <v>Masseur-kinésithérapeute et orthophoniste hors classe 7e échelon</v>
      </c>
      <c r="B739" s="10" t="str">
        <f>Filières!$C$21</f>
        <v>Médico_technique</v>
      </c>
      <c r="C739" s="10" t="str">
        <f>Grades!$G$44</f>
        <v>Masseur_kinésithérapeute_orthophoniste</v>
      </c>
      <c r="D739" s="10" t="str">
        <f>Grades!$G$46</f>
        <v>Masseur-kinésithérapeute et orthophoniste hors classe</v>
      </c>
      <c r="E739" s="9" t="s">
        <v>61</v>
      </c>
      <c r="F739" s="9">
        <v>868</v>
      </c>
    </row>
    <row r="740" spans="1:6" ht="30">
      <c r="A740" s="21" t="str">
        <f t="shared" si="14"/>
        <v>Masseur-kinésithérapeute et orthophoniste hors classe 6e échelon</v>
      </c>
      <c r="B740" s="10" t="str">
        <f>Filières!$C$21</f>
        <v>Médico_technique</v>
      </c>
      <c r="C740" s="10" t="str">
        <f>Grades!$G$44</f>
        <v>Masseur_kinésithérapeute_orthophoniste</v>
      </c>
      <c r="D740" s="10" t="str">
        <f>Grades!$G$46</f>
        <v>Masseur-kinésithérapeute et orthophoniste hors classe</v>
      </c>
      <c r="E740" s="9" t="s">
        <v>63</v>
      </c>
      <c r="F740" s="23">
        <v>825</v>
      </c>
    </row>
    <row r="741" spans="1:6" ht="30">
      <c r="A741" s="21" t="str">
        <f t="shared" si="14"/>
        <v>Masseur-kinésithérapeute et orthophoniste hors classe 5e échelon</v>
      </c>
      <c r="B741" s="10" t="str">
        <f>Filières!$C$21</f>
        <v>Médico_technique</v>
      </c>
      <c r="C741" s="10" t="str">
        <f>Grades!$G$44</f>
        <v>Masseur_kinésithérapeute_orthophoniste</v>
      </c>
      <c r="D741" s="10" t="str">
        <f>Grades!$G$46</f>
        <v>Masseur-kinésithérapeute et orthophoniste hors classe</v>
      </c>
      <c r="E741" s="9" t="s">
        <v>64</v>
      </c>
      <c r="F741" s="23">
        <v>781</v>
      </c>
    </row>
    <row r="742" spans="1:6" ht="30">
      <c r="A742" s="21" t="str">
        <f t="shared" si="14"/>
        <v>Masseur-kinésithérapeute et orthophoniste hors classe 4e échelon</v>
      </c>
      <c r="B742" s="10" t="str">
        <f>Filières!$C$21</f>
        <v>Médico_technique</v>
      </c>
      <c r="C742" s="10" t="str">
        <f>Grades!$G$44</f>
        <v>Masseur_kinésithérapeute_orthophoniste</v>
      </c>
      <c r="D742" s="10" t="str">
        <f>Grades!$G$46</f>
        <v>Masseur-kinésithérapeute et orthophoniste hors classe</v>
      </c>
      <c r="E742" s="9" t="s">
        <v>66</v>
      </c>
      <c r="F742" s="23">
        <v>739</v>
      </c>
    </row>
    <row r="743" spans="1:6" ht="30">
      <c r="A743" s="21" t="str">
        <f t="shared" si="14"/>
        <v>Masseur-kinésithérapeute et orthophoniste hors classe 3e échelon</v>
      </c>
      <c r="B743" s="10" t="str">
        <f>Filières!$C$21</f>
        <v>Médico_technique</v>
      </c>
      <c r="C743" s="10" t="str">
        <f>Grades!$G$44</f>
        <v>Masseur_kinésithérapeute_orthophoniste</v>
      </c>
      <c r="D743" s="10" t="str">
        <f>Grades!$G$46</f>
        <v>Masseur-kinésithérapeute et orthophoniste hors classe</v>
      </c>
      <c r="E743" s="9" t="s">
        <v>24</v>
      </c>
      <c r="F743" s="23">
        <v>695</v>
      </c>
    </row>
    <row r="744" spans="1:6" ht="30">
      <c r="A744" s="21" t="str">
        <f t="shared" si="14"/>
        <v>Masseur-kinésithérapeute et orthophoniste hors classe 2e échelon</v>
      </c>
      <c r="B744" s="10" t="str">
        <f>Filières!$C$21</f>
        <v>Médico_technique</v>
      </c>
      <c r="C744" s="10" t="str">
        <f>Grades!$G$44</f>
        <v>Masseur_kinésithérapeute_orthophoniste</v>
      </c>
      <c r="D744" s="10" t="str">
        <f>Grades!$G$46</f>
        <v>Masseur-kinésithérapeute et orthophoniste hors classe</v>
      </c>
      <c r="E744" s="9" t="s">
        <v>67</v>
      </c>
      <c r="F744" s="23">
        <v>663</v>
      </c>
    </row>
    <row r="745" spans="1:6" ht="30">
      <c r="A745" s="21" t="str">
        <f t="shared" si="14"/>
        <v>Masseur-kinésithérapeute et orthophoniste hors classe 1er échelon</v>
      </c>
      <c r="B745" s="10" t="str">
        <f>Filières!$C$21</f>
        <v>Médico_technique</v>
      </c>
      <c r="C745" s="10" t="str">
        <f>Grades!$G$44</f>
        <v>Masseur_kinésithérapeute_orthophoniste</v>
      </c>
      <c r="D745" s="10" t="str">
        <f>Grades!$G$46</f>
        <v>Masseur-kinésithérapeute et orthophoniste hors classe</v>
      </c>
      <c r="E745" s="9" t="s">
        <v>68</v>
      </c>
      <c r="F745" s="23">
        <v>614</v>
      </c>
    </row>
    <row r="746" spans="1:6" ht="15">
      <c r="A746" s="21" t="str">
        <f t="shared" si="14"/>
        <v>Agent social 11e échelon</v>
      </c>
      <c r="B746" s="10" t="str">
        <f>Filières!$G$21</f>
        <v>Sociale</v>
      </c>
      <c r="C746" s="10" t="str">
        <f>Grades!$A$49</f>
        <v>Agent_social</v>
      </c>
      <c r="D746" s="10" t="str">
        <f>Grades!$A$50</f>
        <v>Agent social</v>
      </c>
      <c r="E746" s="9" t="s">
        <v>53</v>
      </c>
      <c r="F746" s="9">
        <v>432</v>
      </c>
    </row>
    <row r="747" spans="1:6" ht="15">
      <c r="A747" s="21" t="str">
        <f t="shared" si="14"/>
        <v>Agent social 10e échelon</v>
      </c>
      <c r="B747" s="10" t="str">
        <f>Filières!$G$21</f>
        <v>Sociale</v>
      </c>
      <c r="C747" s="10" t="str">
        <f>Grades!$A$49</f>
        <v>Agent_social</v>
      </c>
      <c r="D747" s="10" t="str">
        <f>Grades!$A$50</f>
        <v>Agent social</v>
      </c>
      <c r="E747" s="9" t="s">
        <v>55</v>
      </c>
      <c r="F747" s="9">
        <v>419</v>
      </c>
    </row>
    <row r="748" spans="1:6" ht="15">
      <c r="A748" s="21" t="str">
        <f t="shared" si="14"/>
        <v>Agent social 9e échelon</v>
      </c>
      <c r="B748" s="10" t="str">
        <f>Filières!$G$21</f>
        <v>Sociale</v>
      </c>
      <c r="C748" s="10" t="str">
        <f>Grades!$A$49</f>
        <v>Agent_social</v>
      </c>
      <c r="D748" s="10" t="str">
        <f>Grades!$A$50</f>
        <v>Agent social</v>
      </c>
      <c r="E748" s="9" t="s">
        <v>57</v>
      </c>
      <c r="F748" s="9">
        <v>401</v>
      </c>
    </row>
    <row r="749" spans="1:6" ht="15">
      <c r="A749" s="21" t="str">
        <f t="shared" si="14"/>
        <v>Agent social 8e échelon</v>
      </c>
      <c r="B749" s="10" t="str">
        <f>Filières!$G$21</f>
        <v>Sociale</v>
      </c>
      <c r="C749" s="10" t="str">
        <f>Grades!$A$49</f>
        <v>Agent_social</v>
      </c>
      <c r="D749" s="10" t="str">
        <f>Grades!$A$50</f>
        <v>Agent social</v>
      </c>
      <c r="E749" s="9" t="s">
        <v>59</v>
      </c>
      <c r="F749" s="9">
        <v>387</v>
      </c>
    </row>
    <row r="750" spans="1:6" ht="15">
      <c r="A750" s="21" t="str">
        <f t="shared" si="14"/>
        <v>Agent social 7e échelon</v>
      </c>
      <c r="B750" s="10" t="str">
        <f>Filières!$G$21</f>
        <v>Sociale</v>
      </c>
      <c r="C750" s="10" t="str">
        <f>Grades!$A$49</f>
        <v>Agent_social</v>
      </c>
      <c r="D750" s="10" t="str">
        <f>Grades!$A$50</f>
        <v>Agent social</v>
      </c>
      <c r="E750" s="9" t="s">
        <v>61</v>
      </c>
      <c r="F750" s="9">
        <v>381</v>
      </c>
    </row>
    <row r="751" spans="1:6" ht="15">
      <c r="A751" s="21" t="str">
        <f t="shared" si="14"/>
        <v>Agent social 6e échelon</v>
      </c>
      <c r="B751" s="10" t="str">
        <f>Filières!$G$21</f>
        <v>Sociale</v>
      </c>
      <c r="C751" s="10" t="str">
        <f>Grades!$A$49</f>
        <v>Agent_social</v>
      </c>
      <c r="D751" s="10" t="str">
        <f>Grades!$A$50</f>
        <v>Agent social</v>
      </c>
      <c r="E751" s="9" t="s">
        <v>63</v>
      </c>
      <c r="F751" s="9">
        <v>378</v>
      </c>
    </row>
    <row r="752" spans="1:6" ht="15">
      <c r="A752" s="21" t="str">
        <f t="shared" si="14"/>
        <v>Agent social 5e échelon</v>
      </c>
      <c r="B752" s="10" t="str">
        <f>Filières!$G$21</f>
        <v>Sociale</v>
      </c>
      <c r="C752" s="10" t="str">
        <f>Grades!$A$49</f>
        <v>Agent_social</v>
      </c>
      <c r="D752" s="10" t="str">
        <f>Grades!$A$50</f>
        <v>Agent social</v>
      </c>
      <c r="E752" s="9" t="s">
        <v>64</v>
      </c>
      <c r="F752" s="9">
        <v>374</v>
      </c>
    </row>
    <row r="753" spans="1:6" ht="15">
      <c r="A753" s="21" t="str">
        <f t="shared" si="14"/>
        <v>Agent social 4e échelon</v>
      </c>
      <c r="B753" s="10" t="str">
        <f>Filières!$G$21</f>
        <v>Sociale</v>
      </c>
      <c r="C753" s="10" t="str">
        <f>Grades!$A$49</f>
        <v>Agent_social</v>
      </c>
      <c r="D753" s="10" t="str">
        <f>Grades!$A$50</f>
        <v>Agent social</v>
      </c>
      <c r="E753" s="9" t="s">
        <v>66</v>
      </c>
      <c r="F753" s="9">
        <v>371</v>
      </c>
    </row>
    <row r="754" spans="1:6" ht="15">
      <c r="A754" s="21" t="str">
        <f t="shared" si="14"/>
        <v>Agent social 3e échelon</v>
      </c>
      <c r="B754" s="10" t="str">
        <f>Filières!$G$21</f>
        <v>Sociale</v>
      </c>
      <c r="C754" s="10" t="str">
        <f>Grades!$A$49</f>
        <v>Agent_social</v>
      </c>
      <c r="D754" s="10" t="str">
        <f>Grades!$A$50</f>
        <v>Agent social</v>
      </c>
      <c r="E754" s="9" t="s">
        <v>24</v>
      </c>
      <c r="F754" s="9">
        <v>370</v>
      </c>
    </row>
    <row r="755" spans="1:6" ht="15">
      <c r="A755" s="21" t="str">
        <f t="shared" si="14"/>
        <v>Agent social 2e échelon</v>
      </c>
      <c r="B755" s="10" t="str">
        <f>Filières!$G$21</f>
        <v>Sociale</v>
      </c>
      <c r="C755" s="10" t="str">
        <f>Grades!$A$49</f>
        <v>Agent_social</v>
      </c>
      <c r="D755" s="10" t="str">
        <f>Grades!$A$50</f>
        <v>Agent social</v>
      </c>
      <c r="E755" s="9" t="s">
        <v>67</v>
      </c>
      <c r="F755" s="9">
        <v>368</v>
      </c>
    </row>
    <row r="756" spans="1:6" ht="15">
      <c r="A756" s="21" t="str">
        <f t="shared" si="14"/>
        <v>Agent social 1er échelon</v>
      </c>
      <c r="B756" s="10" t="str">
        <f>Filières!$G$21</f>
        <v>Sociale</v>
      </c>
      <c r="C756" s="10" t="str">
        <f>Grades!$A$49</f>
        <v>Agent_social</v>
      </c>
      <c r="D756" s="10" t="str">
        <f>Grades!$A$50</f>
        <v>Agent social</v>
      </c>
      <c r="E756" s="9" t="s">
        <v>68</v>
      </c>
      <c r="F756" s="9">
        <v>367</v>
      </c>
    </row>
    <row r="757" spans="1:6" ht="15">
      <c r="A757" s="21" t="str">
        <f t="shared" si="14"/>
        <v>Agent social principal de 2ème classe 12e échelon</v>
      </c>
      <c r="B757" s="10" t="str">
        <f>Filières!$G$21</f>
        <v>Sociale</v>
      </c>
      <c r="C757" s="10" t="str">
        <f>Grades!$A$49</f>
        <v>Agent_social</v>
      </c>
      <c r="D757" s="10" t="str">
        <f>Grades!$A$51</f>
        <v>Agent social principal de 2ème classe</v>
      </c>
      <c r="E757" s="9" t="s">
        <v>51</v>
      </c>
      <c r="F757" s="9">
        <v>486</v>
      </c>
    </row>
    <row r="758" spans="1:6" ht="15">
      <c r="A758" s="21" t="str">
        <f t="shared" si="14"/>
        <v>Agent social principal de 2ème classe 11e échelon</v>
      </c>
      <c r="B758" s="10" t="str">
        <f>Filières!$G$21</f>
        <v>Sociale</v>
      </c>
      <c r="C758" s="10" t="str">
        <f>Grades!$A$49</f>
        <v>Agent_social</v>
      </c>
      <c r="D758" s="10" t="str">
        <f>Grades!$A$51</f>
        <v>Agent social principal de 2ème classe</v>
      </c>
      <c r="E758" s="9" t="s">
        <v>53</v>
      </c>
      <c r="F758" s="9">
        <v>473</v>
      </c>
    </row>
    <row r="759" spans="1:6" ht="15">
      <c r="A759" s="21" t="str">
        <f t="shared" si="14"/>
        <v>Agent social principal de 2ème classe 10e échelon</v>
      </c>
      <c r="B759" s="10" t="str">
        <f>Filières!$G$21</f>
        <v>Sociale</v>
      </c>
      <c r="C759" s="10" t="str">
        <f>Grades!$A$49</f>
        <v>Agent_social</v>
      </c>
      <c r="D759" s="10" t="str">
        <f>Grades!$A$51</f>
        <v>Agent social principal de 2ème classe</v>
      </c>
      <c r="E759" s="9" t="s">
        <v>55</v>
      </c>
      <c r="F759" s="9">
        <v>461</v>
      </c>
    </row>
    <row r="760" spans="1:6" ht="15">
      <c r="A760" s="21" t="str">
        <f t="shared" si="14"/>
        <v>Agent social principal de 2ème classe 9e échelon</v>
      </c>
      <c r="B760" s="10" t="str">
        <f>Filières!$G$21</f>
        <v>Sociale</v>
      </c>
      <c r="C760" s="10" t="str">
        <f>Grades!$A$49</f>
        <v>Agent_social</v>
      </c>
      <c r="D760" s="10" t="str">
        <f>Grades!$A$51</f>
        <v>Agent social principal de 2ème classe</v>
      </c>
      <c r="E760" s="9" t="s">
        <v>57</v>
      </c>
      <c r="F760" s="9">
        <v>446</v>
      </c>
    </row>
    <row r="761" spans="1:6" ht="15">
      <c r="A761" s="21" t="str">
        <f t="shared" si="14"/>
        <v>Agent social principal de 2ème classe 8e échelon</v>
      </c>
      <c r="B761" s="10" t="str">
        <f>Filières!$G$21</f>
        <v>Sociale</v>
      </c>
      <c r="C761" s="10" t="str">
        <f>Grades!$A$49</f>
        <v>Agent_social</v>
      </c>
      <c r="D761" s="10" t="str">
        <f>Grades!$A$51</f>
        <v>Agent social principal de 2ème classe</v>
      </c>
      <c r="E761" s="9" t="s">
        <v>59</v>
      </c>
      <c r="F761" s="9">
        <v>430</v>
      </c>
    </row>
    <row r="762" spans="1:6" ht="15">
      <c r="A762" s="21" t="str">
        <f t="shared" si="14"/>
        <v>Agent social principal de 2ème classe 7e échelon</v>
      </c>
      <c r="B762" s="10" t="str">
        <f>Filières!$G$21</f>
        <v>Sociale</v>
      </c>
      <c r="C762" s="10" t="str">
        <f>Grades!$A$49</f>
        <v>Agent_social</v>
      </c>
      <c r="D762" s="10" t="str">
        <f>Grades!$A$51</f>
        <v>Agent social principal de 2ème classe</v>
      </c>
      <c r="E762" s="9" t="s">
        <v>61</v>
      </c>
      <c r="F762" s="9">
        <v>416</v>
      </c>
    </row>
    <row r="763" spans="1:6" ht="15">
      <c r="A763" s="21" t="str">
        <f t="shared" si="14"/>
        <v>Agent social principal de 2ème classe 6e échelon</v>
      </c>
      <c r="B763" s="10" t="str">
        <f>Filières!$G$21</f>
        <v>Sociale</v>
      </c>
      <c r="C763" s="10" t="str">
        <f>Grades!$A$49</f>
        <v>Agent_social</v>
      </c>
      <c r="D763" s="10" t="str">
        <f>Grades!$A$51</f>
        <v>Agent social principal de 2ème classe</v>
      </c>
      <c r="E763" s="9" t="s">
        <v>63</v>
      </c>
      <c r="F763" s="9">
        <v>404</v>
      </c>
    </row>
    <row r="764" spans="1:6" ht="15">
      <c r="A764" s="21" t="str">
        <f t="shared" si="14"/>
        <v>Agent social principal de 2ème classe 5e échelon</v>
      </c>
      <c r="B764" s="10" t="str">
        <f>Filières!$G$21</f>
        <v>Sociale</v>
      </c>
      <c r="C764" s="10" t="str">
        <f>Grades!$A$49</f>
        <v>Agent_social</v>
      </c>
      <c r="D764" s="10" t="str">
        <f>Grades!$A$51</f>
        <v>Agent social principal de 2ème classe</v>
      </c>
      <c r="E764" s="9" t="s">
        <v>64</v>
      </c>
      <c r="F764" s="9">
        <v>396</v>
      </c>
    </row>
    <row r="765" spans="1:6" ht="15">
      <c r="A765" s="21" t="str">
        <f t="shared" si="14"/>
        <v>Agent social principal de 2ème classe 4e échelon</v>
      </c>
      <c r="B765" s="10" t="str">
        <f>Filières!$G$21</f>
        <v>Sociale</v>
      </c>
      <c r="C765" s="10" t="str">
        <f>Grades!$A$49</f>
        <v>Agent_social</v>
      </c>
      <c r="D765" s="10" t="str">
        <f>Grades!$A$51</f>
        <v>Agent social principal de 2ème classe</v>
      </c>
      <c r="E765" s="9" t="s">
        <v>66</v>
      </c>
      <c r="F765" s="9">
        <v>387</v>
      </c>
    </row>
    <row r="766" spans="1:6" ht="15">
      <c r="A766" s="21" t="str">
        <f t="shared" si="14"/>
        <v>Agent social principal de 2ème classe 3e échelon</v>
      </c>
      <c r="B766" s="10" t="str">
        <f>Filières!$G$21</f>
        <v>Sociale</v>
      </c>
      <c r="C766" s="10" t="str">
        <f>Grades!$A$49</f>
        <v>Agent_social</v>
      </c>
      <c r="D766" s="10" t="str">
        <f>Grades!$A$51</f>
        <v>Agent social principal de 2ème classe</v>
      </c>
      <c r="E766" s="9" t="s">
        <v>24</v>
      </c>
      <c r="F766" s="9">
        <v>376</v>
      </c>
    </row>
    <row r="767" spans="1:6" ht="15">
      <c r="A767" s="21" t="str">
        <f t="shared" si="14"/>
        <v>Agent social principal de 2ème classe 2e échelon</v>
      </c>
      <c r="B767" s="10" t="str">
        <f>Filières!$G$21</f>
        <v>Sociale</v>
      </c>
      <c r="C767" s="10" t="str">
        <f>Grades!$A$49</f>
        <v>Agent_social</v>
      </c>
      <c r="D767" s="10" t="str">
        <f>Grades!$A$51</f>
        <v>Agent social principal de 2ème classe</v>
      </c>
      <c r="E767" s="9" t="s">
        <v>67</v>
      </c>
      <c r="F767" s="9">
        <v>371</v>
      </c>
    </row>
    <row r="768" spans="1:6" ht="15">
      <c r="A768" s="21" t="str">
        <f t="shared" si="14"/>
        <v>Agent social principal de 2ème classe 1er échelon</v>
      </c>
      <c r="B768" s="10" t="str">
        <f>Filières!$G$21</f>
        <v>Sociale</v>
      </c>
      <c r="C768" s="10" t="str">
        <f>Grades!$A$49</f>
        <v>Agent_social</v>
      </c>
      <c r="D768" s="10" t="str">
        <f>Grades!$A$51</f>
        <v>Agent social principal de 2ème classe</v>
      </c>
      <c r="E768" s="9" t="s">
        <v>68</v>
      </c>
      <c r="F768" s="9">
        <v>368</v>
      </c>
    </row>
    <row r="769" spans="1:6" ht="15">
      <c r="A769" s="21" t="str">
        <f aca="true" t="shared" si="15" ref="A769:A831">D769&amp;" "&amp;E769</f>
        <v>Agent social principal de 1ère classe 10e échelon</v>
      </c>
      <c r="B769" s="10" t="str">
        <f>Filières!$G$21</f>
        <v>Sociale</v>
      </c>
      <c r="C769" s="10" t="str">
        <f>Grades!$A$49</f>
        <v>Agent_social</v>
      </c>
      <c r="D769" s="10" t="str">
        <f>Grades!$A$52</f>
        <v>Agent social principal de 1ère classe</v>
      </c>
      <c r="E769" s="9" t="s">
        <v>55</v>
      </c>
      <c r="F769" s="9">
        <v>558</v>
      </c>
    </row>
    <row r="770" spans="1:6" ht="15">
      <c r="A770" s="21" t="str">
        <f t="shared" si="15"/>
        <v>Agent social principal de 1ère classe 9e échelon</v>
      </c>
      <c r="B770" s="10" t="str">
        <f>Filières!$G$21</f>
        <v>Sociale</v>
      </c>
      <c r="C770" s="10" t="str">
        <f>Grades!$A$49</f>
        <v>Agent_social</v>
      </c>
      <c r="D770" s="10" t="str">
        <f>Grades!$A$52</f>
        <v>Agent social principal de 1ère classe</v>
      </c>
      <c r="E770" s="9" t="s">
        <v>57</v>
      </c>
      <c r="F770" s="9">
        <v>525</v>
      </c>
    </row>
    <row r="771" spans="1:6" ht="15">
      <c r="A771" s="21" t="str">
        <f t="shared" si="15"/>
        <v>Agent social principal de 1ère classe 8e échelon</v>
      </c>
      <c r="B771" s="10" t="str">
        <f>Filières!$G$21</f>
        <v>Sociale</v>
      </c>
      <c r="C771" s="10" t="str">
        <f>Grades!$A$49</f>
        <v>Agent_social</v>
      </c>
      <c r="D771" s="10" t="str">
        <f>Grades!$A$52</f>
        <v>Agent social principal de 1ère classe</v>
      </c>
      <c r="E771" s="9" t="s">
        <v>59</v>
      </c>
      <c r="F771" s="9">
        <v>499</v>
      </c>
    </row>
    <row r="772" spans="1:6" ht="15">
      <c r="A772" s="21" t="str">
        <f t="shared" si="15"/>
        <v>Agent social principal de 1ère classe 7e échelon</v>
      </c>
      <c r="B772" s="10" t="str">
        <f>Filières!$G$21</f>
        <v>Sociale</v>
      </c>
      <c r="C772" s="10" t="str">
        <f>Grades!$A$49</f>
        <v>Agent_social</v>
      </c>
      <c r="D772" s="10" t="str">
        <f>Grades!$A$52</f>
        <v>Agent social principal de 1ère classe</v>
      </c>
      <c r="E772" s="9" t="s">
        <v>61</v>
      </c>
      <c r="F772" s="9">
        <v>478</v>
      </c>
    </row>
    <row r="773" spans="1:6" ht="15">
      <c r="A773" s="21" t="str">
        <f t="shared" si="15"/>
        <v>Agent social principal de 1ère classe 6e échelon</v>
      </c>
      <c r="B773" s="10" t="str">
        <f>Filières!$G$21</f>
        <v>Sociale</v>
      </c>
      <c r="C773" s="10" t="str">
        <f>Grades!$A$49</f>
        <v>Agent_social</v>
      </c>
      <c r="D773" s="10" t="str">
        <f>Grades!$A$52</f>
        <v>Agent social principal de 1ère classe</v>
      </c>
      <c r="E773" s="9" t="s">
        <v>63</v>
      </c>
      <c r="F773" s="9">
        <v>460</v>
      </c>
    </row>
    <row r="774" spans="1:6" ht="15">
      <c r="A774" s="21" t="str">
        <f t="shared" si="15"/>
        <v>Agent social principal de 1ère classe 5e échelon</v>
      </c>
      <c r="B774" s="10" t="str">
        <f>Filières!$G$21</f>
        <v>Sociale</v>
      </c>
      <c r="C774" s="10" t="str">
        <f>Grades!$A$49</f>
        <v>Agent_social</v>
      </c>
      <c r="D774" s="10" t="str">
        <f>Grades!$A$52</f>
        <v>Agent social principal de 1ère classe</v>
      </c>
      <c r="E774" s="9" t="s">
        <v>64</v>
      </c>
      <c r="F774" s="9">
        <v>448</v>
      </c>
    </row>
    <row r="775" spans="1:6" ht="15">
      <c r="A775" s="21" t="str">
        <f t="shared" si="15"/>
        <v>Agent social principal de 1ère classe 4e échelon</v>
      </c>
      <c r="B775" s="10" t="str">
        <f>Filières!$G$21</f>
        <v>Sociale</v>
      </c>
      <c r="C775" s="10" t="str">
        <f>Grades!$A$49</f>
        <v>Agent_social</v>
      </c>
      <c r="D775" s="10" t="str">
        <f>Grades!$A$52</f>
        <v>Agent social principal de 1ère classe</v>
      </c>
      <c r="E775" s="9" t="s">
        <v>66</v>
      </c>
      <c r="F775" s="9">
        <v>430</v>
      </c>
    </row>
    <row r="776" spans="1:6" ht="15">
      <c r="A776" s="21" t="str">
        <f t="shared" si="15"/>
        <v>Agent social principal de 1ère classe 3e échelon</v>
      </c>
      <c r="B776" s="10" t="str">
        <f>Filières!$G$21</f>
        <v>Sociale</v>
      </c>
      <c r="C776" s="10" t="str">
        <f>Grades!$A$49</f>
        <v>Agent_social</v>
      </c>
      <c r="D776" s="10" t="str">
        <f>Grades!$A$52</f>
        <v>Agent social principal de 1ère classe</v>
      </c>
      <c r="E776" s="9" t="s">
        <v>24</v>
      </c>
      <c r="F776" s="9">
        <v>412</v>
      </c>
    </row>
    <row r="777" spans="1:6" ht="15">
      <c r="A777" s="21" t="str">
        <f t="shared" si="15"/>
        <v>Agent social principal de 1ère classe 2e échelon</v>
      </c>
      <c r="B777" s="10" t="str">
        <f>Filières!$G$21</f>
        <v>Sociale</v>
      </c>
      <c r="C777" s="10" t="str">
        <f>Grades!$A$49</f>
        <v>Agent_social</v>
      </c>
      <c r="D777" s="10" t="str">
        <f>Grades!$A$52</f>
        <v>Agent social principal de 1ère classe</v>
      </c>
      <c r="E777" s="9" t="s">
        <v>67</v>
      </c>
      <c r="F777" s="9">
        <v>397</v>
      </c>
    </row>
    <row r="778" spans="1:6" ht="15">
      <c r="A778" s="21" t="str">
        <f t="shared" si="15"/>
        <v>Agent social principal de 1ère classe 1er échelon</v>
      </c>
      <c r="B778" s="10" t="str">
        <f>Filières!$G$21</f>
        <v>Sociale</v>
      </c>
      <c r="C778" s="10" t="str">
        <f>Grades!$A$49</f>
        <v>Agent_social</v>
      </c>
      <c r="D778" s="10" t="str">
        <f>Grades!$A$52</f>
        <v>Agent social principal de 1ère classe</v>
      </c>
      <c r="E778" s="9" t="s">
        <v>68</v>
      </c>
      <c r="F778" s="9">
        <v>388</v>
      </c>
    </row>
    <row r="779" spans="1:6" ht="30">
      <c r="A779" s="21" t="str">
        <f t="shared" si="15"/>
        <v>Agent spécialisé principal de 2ème classe des écoles maternelles 12e échelon</v>
      </c>
      <c r="B779" s="10" t="str">
        <f>Filières!$G$21</f>
        <v>Sociale</v>
      </c>
      <c r="C779" s="10" t="str">
        <f>Grades!$C$49</f>
        <v>Agent_spécialisé_écoles_maternelles</v>
      </c>
      <c r="D779" s="10" t="str">
        <f>Grades!$C$50</f>
        <v>Agent spécialisé principal de 2ème classe des écoles maternelles</v>
      </c>
      <c r="E779" s="9" t="s">
        <v>51</v>
      </c>
      <c r="F779" s="9">
        <v>486</v>
      </c>
    </row>
    <row r="780" spans="1:6" ht="30">
      <c r="A780" s="21" t="str">
        <f t="shared" si="15"/>
        <v>Agent spécialisé principal de 2ème classe des écoles maternelles 11e échelon</v>
      </c>
      <c r="B780" s="10" t="str">
        <f>Filières!$G$21</f>
        <v>Sociale</v>
      </c>
      <c r="C780" s="10" t="str">
        <f>Grades!$C$49</f>
        <v>Agent_spécialisé_écoles_maternelles</v>
      </c>
      <c r="D780" s="10" t="str">
        <f>Grades!$C$50</f>
        <v>Agent spécialisé principal de 2ème classe des écoles maternelles</v>
      </c>
      <c r="E780" s="9" t="s">
        <v>53</v>
      </c>
      <c r="F780" s="9">
        <v>473</v>
      </c>
    </row>
    <row r="781" spans="1:6" ht="30">
      <c r="A781" s="21" t="str">
        <f t="shared" si="15"/>
        <v>Agent spécialisé principal de 2ème classe des écoles maternelles 10e échelon</v>
      </c>
      <c r="B781" s="10" t="str">
        <f>Filières!$G$21</f>
        <v>Sociale</v>
      </c>
      <c r="C781" s="10" t="str">
        <f>Grades!$C$49</f>
        <v>Agent_spécialisé_écoles_maternelles</v>
      </c>
      <c r="D781" s="10" t="str">
        <f>Grades!$C$50</f>
        <v>Agent spécialisé principal de 2ème classe des écoles maternelles</v>
      </c>
      <c r="E781" s="9" t="s">
        <v>55</v>
      </c>
      <c r="F781" s="9">
        <v>461</v>
      </c>
    </row>
    <row r="782" spans="1:6" ht="30">
      <c r="A782" s="21" t="str">
        <f t="shared" si="15"/>
        <v>Agent spécialisé principal de 2ème classe des écoles maternelles 9e échelon</v>
      </c>
      <c r="B782" s="10" t="str">
        <f>Filières!$G$21</f>
        <v>Sociale</v>
      </c>
      <c r="C782" s="10" t="str">
        <f>Grades!$C$49</f>
        <v>Agent_spécialisé_écoles_maternelles</v>
      </c>
      <c r="D782" s="10" t="str">
        <f>Grades!$C$50</f>
        <v>Agent spécialisé principal de 2ème classe des écoles maternelles</v>
      </c>
      <c r="E782" s="9" t="s">
        <v>57</v>
      </c>
      <c r="F782" s="9">
        <v>446</v>
      </c>
    </row>
    <row r="783" spans="1:6" ht="30">
      <c r="A783" s="21" t="str">
        <f t="shared" si="15"/>
        <v>Agent spécialisé principal de 2ème classe des écoles maternelles 8e échelon</v>
      </c>
      <c r="B783" s="10" t="str">
        <f>Filières!$G$21</f>
        <v>Sociale</v>
      </c>
      <c r="C783" s="10" t="str">
        <f>Grades!$C$49</f>
        <v>Agent_spécialisé_écoles_maternelles</v>
      </c>
      <c r="D783" s="10" t="str">
        <f>Grades!$C$50</f>
        <v>Agent spécialisé principal de 2ème classe des écoles maternelles</v>
      </c>
      <c r="E783" s="9" t="s">
        <v>59</v>
      </c>
      <c r="F783" s="9">
        <v>430</v>
      </c>
    </row>
    <row r="784" spans="1:6" ht="30">
      <c r="A784" s="21" t="str">
        <f t="shared" si="15"/>
        <v>Agent spécialisé principal de 2ème classe des écoles maternelles 7e échelon</v>
      </c>
      <c r="B784" s="10" t="str">
        <f>Filières!$G$21</f>
        <v>Sociale</v>
      </c>
      <c r="C784" s="10" t="str">
        <f>Grades!$C$49</f>
        <v>Agent_spécialisé_écoles_maternelles</v>
      </c>
      <c r="D784" s="10" t="str">
        <f>Grades!$C$50</f>
        <v>Agent spécialisé principal de 2ème classe des écoles maternelles</v>
      </c>
      <c r="E784" s="9" t="s">
        <v>61</v>
      </c>
      <c r="F784" s="9">
        <v>416</v>
      </c>
    </row>
    <row r="785" spans="1:6" ht="30">
      <c r="A785" s="21" t="str">
        <f t="shared" si="15"/>
        <v>Agent spécialisé principal de 2ème classe des écoles maternelles 6e échelon</v>
      </c>
      <c r="B785" s="10" t="str">
        <f>Filières!$G$21</f>
        <v>Sociale</v>
      </c>
      <c r="C785" s="10" t="str">
        <f>Grades!$C$49</f>
        <v>Agent_spécialisé_écoles_maternelles</v>
      </c>
      <c r="D785" s="10" t="str">
        <f>Grades!$C$50</f>
        <v>Agent spécialisé principal de 2ème classe des écoles maternelles</v>
      </c>
      <c r="E785" s="9" t="s">
        <v>63</v>
      </c>
      <c r="F785" s="9">
        <v>404</v>
      </c>
    </row>
    <row r="786" spans="1:6" ht="30">
      <c r="A786" s="21" t="str">
        <f t="shared" si="15"/>
        <v>Agent spécialisé principal de 2ème classe des écoles maternelles 5e échelon</v>
      </c>
      <c r="B786" s="10" t="str">
        <f>Filières!$G$21</f>
        <v>Sociale</v>
      </c>
      <c r="C786" s="10" t="str">
        <f>Grades!$C$49</f>
        <v>Agent_spécialisé_écoles_maternelles</v>
      </c>
      <c r="D786" s="10" t="str">
        <f>Grades!$C$50</f>
        <v>Agent spécialisé principal de 2ème classe des écoles maternelles</v>
      </c>
      <c r="E786" s="9" t="s">
        <v>64</v>
      </c>
      <c r="F786" s="9">
        <v>396</v>
      </c>
    </row>
    <row r="787" spans="1:6" ht="30">
      <c r="A787" s="21" t="str">
        <f t="shared" si="15"/>
        <v>Agent spécialisé principal de 2ème classe des écoles maternelles 4e échelon</v>
      </c>
      <c r="B787" s="10" t="str">
        <f>Filières!$G$21</f>
        <v>Sociale</v>
      </c>
      <c r="C787" s="10" t="str">
        <f>Grades!$C$49</f>
        <v>Agent_spécialisé_écoles_maternelles</v>
      </c>
      <c r="D787" s="10" t="str">
        <f>Grades!$C$50</f>
        <v>Agent spécialisé principal de 2ème classe des écoles maternelles</v>
      </c>
      <c r="E787" s="9" t="s">
        <v>66</v>
      </c>
      <c r="F787" s="9">
        <v>387</v>
      </c>
    </row>
    <row r="788" spans="1:6" ht="30">
      <c r="A788" s="21" t="str">
        <f t="shared" si="15"/>
        <v>Agent spécialisé principal de 2ème classe des écoles maternelles 3e échelon</v>
      </c>
      <c r="B788" s="10" t="str">
        <f>Filières!$G$21</f>
        <v>Sociale</v>
      </c>
      <c r="C788" s="10" t="str">
        <f>Grades!$C$49</f>
        <v>Agent_spécialisé_écoles_maternelles</v>
      </c>
      <c r="D788" s="10" t="str">
        <f>Grades!$C$50</f>
        <v>Agent spécialisé principal de 2ème classe des écoles maternelles</v>
      </c>
      <c r="E788" s="9" t="s">
        <v>24</v>
      </c>
      <c r="F788" s="9">
        <v>376</v>
      </c>
    </row>
    <row r="789" spans="1:6" ht="30">
      <c r="A789" s="21" t="str">
        <f t="shared" si="15"/>
        <v>Agent spécialisé principal de 2ème classe des écoles maternelles 2e échelon</v>
      </c>
      <c r="B789" s="10" t="str">
        <f>Filières!$G$21</f>
        <v>Sociale</v>
      </c>
      <c r="C789" s="10" t="str">
        <f>Grades!$C$49</f>
        <v>Agent_spécialisé_écoles_maternelles</v>
      </c>
      <c r="D789" s="10" t="str">
        <f>Grades!$C$50</f>
        <v>Agent spécialisé principal de 2ème classe des écoles maternelles</v>
      </c>
      <c r="E789" s="9" t="s">
        <v>67</v>
      </c>
      <c r="F789" s="9">
        <v>371</v>
      </c>
    </row>
    <row r="790" spans="1:6" ht="30">
      <c r="A790" s="21" t="str">
        <f t="shared" si="15"/>
        <v>Agent spécialisé principal de 2ème classe des écoles maternelles 1er échelon</v>
      </c>
      <c r="B790" s="10" t="str">
        <f>Filières!$G$21</f>
        <v>Sociale</v>
      </c>
      <c r="C790" s="10" t="str">
        <f>Grades!$C$49</f>
        <v>Agent_spécialisé_écoles_maternelles</v>
      </c>
      <c r="D790" s="10" t="str">
        <f>Grades!$C$50</f>
        <v>Agent spécialisé principal de 2ème classe des écoles maternelles</v>
      </c>
      <c r="E790" s="9" t="s">
        <v>68</v>
      </c>
      <c r="F790" s="9">
        <v>368</v>
      </c>
    </row>
    <row r="791" spans="1:6" ht="30">
      <c r="A791" s="21" t="str">
        <f t="shared" si="15"/>
        <v>Agent spécialisé principal de 1ère classe des écoles maternelles 10e échelon</v>
      </c>
      <c r="B791" s="10" t="str">
        <f>Filières!$G$21</f>
        <v>Sociale</v>
      </c>
      <c r="C791" s="10" t="str">
        <f>Grades!$C$49</f>
        <v>Agent_spécialisé_écoles_maternelles</v>
      </c>
      <c r="D791" s="10" t="str">
        <f>Grades!$C$51</f>
        <v>Agent spécialisé principal de 1ère classe des écoles maternelles</v>
      </c>
      <c r="E791" s="9" t="s">
        <v>55</v>
      </c>
      <c r="F791" s="9">
        <v>558</v>
      </c>
    </row>
    <row r="792" spans="1:6" ht="30">
      <c r="A792" s="21" t="str">
        <f t="shared" si="15"/>
        <v>Agent spécialisé principal de 1ère classe des écoles maternelles 9e échelon</v>
      </c>
      <c r="B792" s="10" t="str">
        <f>Filières!$G$21</f>
        <v>Sociale</v>
      </c>
      <c r="C792" s="10" t="str">
        <f>Grades!$C$49</f>
        <v>Agent_spécialisé_écoles_maternelles</v>
      </c>
      <c r="D792" s="10" t="str">
        <f>Grades!$C$51</f>
        <v>Agent spécialisé principal de 1ère classe des écoles maternelles</v>
      </c>
      <c r="E792" s="9" t="s">
        <v>57</v>
      </c>
      <c r="F792" s="9">
        <v>525</v>
      </c>
    </row>
    <row r="793" spans="1:6" ht="30">
      <c r="A793" s="21" t="str">
        <f t="shared" si="15"/>
        <v>Agent spécialisé principal de 1ère classe des écoles maternelles 8e échelon</v>
      </c>
      <c r="B793" s="10" t="str">
        <f>Filières!$G$21</f>
        <v>Sociale</v>
      </c>
      <c r="C793" s="10" t="str">
        <f>Grades!$C$49</f>
        <v>Agent_spécialisé_écoles_maternelles</v>
      </c>
      <c r="D793" s="10" t="str">
        <f>Grades!$C$51</f>
        <v>Agent spécialisé principal de 1ère classe des écoles maternelles</v>
      </c>
      <c r="E793" s="9" t="s">
        <v>59</v>
      </c>
      <c r="F793" s="9">
        <v>499</v>
      </c>
    </row>
    <row r="794" spans="1:6" ht="30">
      <c r="A794" s="21" t="str">
        <f t="shared" si="15"/>
        <v>Agent spécialisé principal de 1ère classe des écoles maternelles 7e échelon</v>
      </c>
      <c r="B794" s="10" t="str">
        <f>Filières!$G$21</f>
        <v>Sociale</v>
      </c>
      <c r="C794" s="10" t="str">
        <f>Grades!$C$49</f>
        <v>Agent_spécialisé_écoles_maternelles</v>
      </c>
      <c r="D794" s="10" t="str">
        <f>Grades!$C$51</f>
        <v>Agent spécialisé principal de 1ère classe des écoles maternelles</v>
      </c>
      <c r="E794" s="9" t="s">
        <v>61</v>
      </c>
      <c r="F794" s="9">
        <v>478</v>
      </c>
    </row>
    <row r="795" spans="1:6" ht="30">
      <c r="A795" s="21" t="str">
        <f t="shared" si="15"/>
        <v>Agent spécialisé principal de 1ère classe des écoles maternelles 6e échelon</v>
      </c>
      <c r="B795" s="10" t="str">
        <f>Filières!$G$21</f>
        <v>Sociale</v>
      </c>
      <c r="C795" s="10" t="str">
        <f>Grades!$C$49</f>
        <v>Agent_spécialisé_écoles_maternelles</v>
      </c>
      <c r="D795" s="10" t="str">
        <f>Grades!$C$51</f>
        <v>Agent spécialisé principal de 1ère classe des écoles maternelles</v>
      </c>
      <c r="E795" s="9" t="s">
        <v>63</v>
      </c>
      <c r="F795" s="9">
        <v>460</v>
      </c>
    </row>
    <row r="796" spans="1:6" ht="30">
      <c r="A796" s="21" t="str">
        <f t="shared" si="15"/>
        <v>Agent spécialisé principal de 1ère classe des écoles maternelles 5e échelon</v>
      </c>
      <c r="B796" s="10" t="str">
        <f>Filières!$G$21</f>
        <v>Sociale</v>
      </c>
      <c r="C796" s="10" t="str">
        <f>Grades!$C$49</f>
        <v>Agent_spécialisé_écoles_maternelles</v>
      </c>
      <c r="D796" s="10" t="str">
        <f>Grades!$C$51</f>
        <v>Agent spécialisé principal de 1ère classe des écoles maternelles</v>
      </c>
      <c r="E796" s="9" t="s">
        <v>64</v>
      </c>
      <c r="F796" s="9">
        <v>448</v>
      </c>
    </row>
    <row r="797" spans="1:6" ht="30">
      <c r="A797" s="21" t="str">
        <f t="shared" si="15"/>
        <v>Agent spécialisé principal de 1ère classe des écoles maternelles 4e échelon</v>
      </c>
      <c r="B797" s="10" t="str">
        <f>Filières!$G$21</f>
        <v>Sociale</v>
      </c>
      <c r="C797" s="10" t="str">
        <f>Grades!$C$49</f>
        <v>Agent_spécialisé_écoles_maternelles</v>
      </c>
      <c r="D797" s="10" t="str">
        <f>Grades!$C$51</f>
        <v>Agent spécialisé principal de 1ère classe des écoles maternelles</v>
      </c>
      <c r="E797" s="9" t="s">
        <v>66</v>
      </c>
      <c r="F797" s="9">
        <v>430</v>
      </c>
    </row>
    <row r="798" spans="1:6" ht="30">
      <c r="A798" s="21" t="str">
        <f t="shared" si="15"/>
        <v>Agent spécialisé principal de 1ère classe des écoles maternelles 3e échelon</v>
      </c>
      <c r="B798" s="10" t="str">
        <f>Filières!$G$21</f>
        <v>Sociale</v>
      </c>
      <c r="C798" s="10" t="str">
        <f>Grades!$C$49</f>
        <v>Agent_spécialisé_écoles_maternelles</v>
      </c>
      <c r="D798" s="10" t="str">
        <f>Grades!$C$51</f>
        <v>Agent spécialisé principal de 1ère classe des écoles maternelles</v>
      </c>
      <c r="E798" s="9" t="s">
        <v>24</v>
      </c>
      <c r="F798" s="9">
        <v>412</v>
      </c>
    </row>
    <row r="799" spans="1:6" ht="30">
      <c r="A799" s="21" t="str">
        <f t="shared" si="15"/>
        <v>Agent spécialisé principal de 1ère classe des écoles maternelles 2e échelon</v>
      </c>
      <c r="B799" s="10" t="str">
        <f>Filières!$G$21</f>
        <v>Sociale</v>
      </c>
      <c r="C799" s="10" t="str">
        <f>Grades!$C$49</f>
        <v>Agent_spécialisé_écoles_maternelles</v>
      </c>
      <c r="D799" s="10" t="str">
        <f>Grades!$C$51</f>
        <v>Agent spécialisé principal de 1ère classe des écoles maternelles</v>
      </c>
      <c r="E799" s="9" t="s">
        <v>67</v>
      </c>
      <c r="F799" s="9">
        <v>397</v>
      </c>
    </row>
    <row r="800" spans="1:6" ht="30">
      <c r="A800" s="21" t="str">
        <f t="shared" si="15"/>
        <v>Agent spécialisé principal de 1ère classe des écoles maternelles 1er échelon</v>
      </c>
      <c r="B800" s="10" t="str">
        <f>Filières!$G$21</f>
        <v>Sociale</v>
      </c>
      <c r="C800" s="10" t="str">
        <f>Grades!$C$49</f>
        <v>Agent_spécialisé_écoles_maternelles</v>
      </c>
      <c r="D800" s="10" t="str">
        <f>Grades!$C$51</f>
        <v>Agent spécialisé principal de 1ère classe des écoles maternelles</v>
      </c>
      <c r="E800" s="9" t="s">
        <v>68</v>
      </c>
      <c r="F800" s="9">
        <v>388</v>
      </c>
    </row>
    <row r="801" spans="1:6" ht="15">
      <c r="A801" s="21" t="str">
        <f t="shared" si="15"/>
        <v>Moniteur-éducateur et intervenant familial 13e échelon</v>
      </c>
      <c r="B801" s="10" t="str">
        <f>Filières!$G$21</f>
        <v>Sociale</v>
      </c>
      <c r="C801" s="10" t="str">
        <f>Grades!$E$49</f>
        <v>Moniteur_éducateur_intervenant_familial</v>
      </c>
      <c r="D801" s="10" t="str">
        <f>Grades!$E$50</f>
        <v>Moniteur-éducateur et intervenant familial</v>
      </c>
      <c r="E801" s="9" t="s">
        <v>49</v>
      </c>
      <c r="F801" s="9">
        <v>597</v>
      </c>
    </row>
    <row r="802" spans="1:6" ht="15">
      <c r="A802" s="21" t="str">
        <f t="shared" si="15"/>
        <v>Moniteur-éducateur et intervenant familial 12e échelon</v>
      </c>
      <c r="B802" s="10" t="str">
        <f>Filières!$G$21</f>
        <v>Sociale</v>
      </c>
      <c r="C802" s="10" t="str">
        <f>Grades!$E$49</f>
        <v>Moniteur_éducateur_intervenant_familial</v>
      </c>
      <c r="D802" s="10" t="str">
        <f>Grades!$E$50</f>
        <v>Moniteur-éducateur et intervenant familial</v>
      </c>
      <c r="E802" s="9" t="s">
        <v>51</v>
      </c>
      <c r="F802" s="9">
        <v>563</v>
      </c>
    </row>
    <row r="803" spans="1:6" ht="15">
      <c r="A803" s="21" t="str">
        <f t="shared" si="15"/>
        <v>Moniteur-éducateur et intervenant familial 11e échelon</v>
      </c>
      <c r="B803" s="10" t="str">
        <f>Filières!$G$21</f>
        <v>Sociale</v>
      </c>
      <c r="C803" s="10" t="str">
        <f>Grades!$E$49</f>
        <v>Moniteur_éducateur_intervenant_familial</v>
      </c>
      <c r="D803" s="10" t="str">
        <f>Grades!$E$50</f>
        <v>Moniteur-éducateur et intervenant familial</v>
      </c>
      <c r="E803" s="9" t="s">
        <v>53</v>
      </c>
      <c r="F803" s="9">
        <v>538</v>
      </c>
    </row>
    <row r="804" spans="1:6" ht="15">
      <c r="A804" s="21" t="str">
        <f t="shared" si="15"/>
        <v>Moniteur-éducateur et intervenant familial 10e échelon</v>
      </c>
      <c r="B804" s="10" t="str">
        <f>Filières!$G$21</f>
        <v>Sociale</v>
      </c>
      <c r="C804" s="10" t="str">
        <f>Grades!$E$49</f>
        <v>Moniteur_éducateur_intervenant_familial</v>
      </c>
      <c r="D804" s="10" t="str">
        <f>Grades!$E$50</f>
        <v>Moniteur-éducateur et intervenant familial</v>
      </c>
      <c r="E804" s="9" t="s">
        <v>55</v>
      </c>
      <c r="F804" s="9">
        <v>513</v>
      </c>
    </row>
    <row r="805" spans="1:6" ht="15">
      <c r="A805" s="21" t="str">
        <f t="shared" si="15"/>
        <v>Moniteur-éducateur et intervenant familial 9e échelon</v>
      </c>
      <c r="B805" s="10" t="str">
        <f>Filières!$G$21</f>
        <v>Sociale</v>
      </c>
      <c r="C805" s="10" t="str">
        <f>Grades!$E$49</f>
        <v>Moniteur_éducateur_intervenant_familial</v>
      </c>
      <c r="D805" s="10" t="str">
        <f>Grades!$E$50</f>
        <v>Moniteur-éducateur et intervenant familial</v>
      </c>
      <c r="E805" s="9" t="s">
        <v>57</v>
      </c>
      <c r="F805" s="9">
        <v>500</v>
      </c>
    </row>
    <row r="806" spans="1:6" ht="15">
      <c r="A806" s="21" t="str">
        <f t="shared" si="15"/>
        <v>Moniteur-éducateur et intervenant familial 8e échelon</v>
      </c>
      <c r="B806" s="10" t="str">
        <f>Filières!$G$21</f>
        <v>Sociale</v>
      </c>
      <c r="C806" s="10" t="str">
        <f>Grades!$E$49</f>
        <v>Moniteur_éducateur_intervenant_familial</v>
      </c>
      <c r="D806" s="10" t="str">
        <f>Grades!$E$50</f>
        <v>Moniteur-éducateur et intervenant familial</v>
      </c>
      <c r="E806" s="9" t="s">
        <v>59</v>
      </c>
      <c r="F806" s="9">
        <v>478</v>
      </c>
    </row>
    <row r="807" spans="1:6" ht="15">
      <c r="A807" s="21" t="str">
        <f t="shared" si="15"/>
        <v>Moniteur-éducateur et intervenant familial 7e échelon</v>
      </c>
      <c r="B807" s="10" t="str">
        <f>Filières!$G$21</f>
        <v>Sociale</v>
      </c>
      <c r="C807" s="10" t="str">
        <f>Grades!$E$49</f>
        <v>Moniteur_éducateur_intervenant_familial</v>
      </c>
      <c r="D807" s="10" t="str">
        <f>Grades!$E$50</f>
        <v>Moniteur-éducateur et intervenant familial</v>
      </c>
      <c r="E807" s="9" t="s">
        <v>61</v>
      </c>
      <c r="F807" s="9">
        <v>452</v>
      </c>
    </row>
    <row r="808" spans="1:6" ht="15">
      <c r="A808" s="21" t="str">
        <f t="shared" si="15"/>
        <v>Moniteur-éducateur et intervenant familial 6e échelon</v>
      </c>
      <c r="B808" s="10" t="str">
        <f>Filières!$G$21</f>
        <v>Sociale</v>
      </c>
      <c r="C808" s="10" t="str">
        <f>Grades!$E$49</f>
        <v>Moniteur_éducateur_intervenant_familial</v>
      </c>
      <c r="D808" s="10" t="str">
        <f>Grades!$E$50</f>
        <v>Moniteur-éducateur et intervenant familial</v>
      </c>
      <c r="E808" s="9" t="s">
        <v>63</v>
      </c>
      <c r="F808" s="9">
        <v>431</v>
      </c>
    </row>
    <row r="809" spans="1:6" ht="15">
      <c r="A809" s="21" t="str">
        <f t="shared" si="15"/>
        <v>Moniteur-éducateur et intervenant familial 5e échelon</v>
      </c>
      <c r="B809" s="10" t="str">
        <f>Filières!$G$21</f>
        <v>Sociale</v>
      </c>
      <c r="C809" s="10" t="str">
        <f>Grades!$E$49</f>
        <v>Moniteur_éducateur_intervenant_familial</v>
      </c>
      <c r="D809" s="10" t="str">
        <f>Grades!$E$50</f>
        <v>Moniteur-éducateur et intervenant familial</v>
      </c>
      <c r="E809" s="9" t="s">
        <v>64</v>
      </c>
      <c r="F809" s="9">
        <v>415</v>
      </c>
    </row>
    <row r="810" spans="1:6" ht="15">
      <c r="A810" s="21" t="str">
        <f t="shared" si="15"/>
        <v>Moniteur-éducateur et intervenant familial 4e échelon</v>
      </c>
      <c r="B810" s="10" t="str">
        <f>Filières!$G$21</f>
        <v>Sociale</v>
      </c>
      <c r="C810" s="10" t="str">
        <f>Grades!$E$49</f>
        <v>Moniteur_éducateur_intervenant_familial</v>
      </c>
      <c r="D810" s="10" t="str">
        <f>Grades!$E$50</f>
        <v>Moniteur-éducateur et intervenant familial</v>
      </c>
      <c r="E810" s="9" t="s">
        <v>66</v>
      </c>
      <c r="F810" s="9">
        <v>401</v>
      </c>
    </row>
    <row r="811" spans="1:6" ht="15">
      <c r="A811" s="21" t="str">
        <f t="shared" si="15"/>
        <v>Moniteur-éducateur et intervenant familial 3e échelon</v>
      </c>
      <c r="B811" s="10" t="str">
        <f>Filières!$G$21</f>
        <v>Sociale</v>
      </c>
      <c r="C811" s="10" t="str">
        <f>Grades!$E$49</f>
        <v>Moniteur_éducateur_intervenant_familial</v>
      </c>
      <c r="D811" s="10" t="str">
        <f>Grades!$E$50</f>
        <v>Moniteur-éducateur et intervenant familial</v>
      </c>
      <c r="E811" s="9" t="s">
        <v>24</v>
      </c>
      <c r="F811" s="9">
        <v>397</v>
      </c>
    </row>
    <row r="812" spans="1:6" ht="15">
      <c r="A812" s="21" t="str">
        <f t="shared" si="15"/>
        <v>Moniteur-éducateur et intervenant familial 2e échelon</v>
      </c>
      <c r="B812" s="10" t="str">
        <f>Filières!$G$21</f>
        <v>Sociale</v>
      </c>
      <c r="C812" s="10" t="str">
        <f>Grades!$E$49</f>
        <v>Moniteur_éducateur_intervenant_familial</v>
      </c>
      <c r="D812" s="10" t="str">
        <f>Grades!$E$50</f>
        <v>Moniteur-éducateur et intervenant familial</v>
      </c>
      <c r="E812" s="9" t="s">
        <v>67</v>
      </c>
      <c r="F812" s="9">
        <v>395</v>
      </c>
    </row>
    <row r="813" spans="1:6" ht="15">
      <c r="A813" s="21" t="str">
        <f t="shared" si="15"/>
        <v>Moniteur-éducateur et intervenant familial 1er échelon</v>
      </c>
      <c r="B813" s="10" t="str">
        <f>Filières!$G$21</f>
        <v>Sociale</v>
      </c>
      <c r="C813" s="10" t="str">
        <f>Grades!$E$49</f>
        <v>Moniteur_éducateur_intervenant_familial</v>
      </c>
      <c r="D813" s="10" t="str">
        <f>Grades!$E$50</f>
        <v>Moniteur-éducateur et intervenant familial</v>
      </c>
      <c r="E813" s="9" t="s">
        <v>68</v>
      </c>
      <c r="F813" s="9">
        <v>389</v>
      </c>
    </row>
    <row r="814" spans="1:6" ht="30">
      <c r="A814" s="21" t="str">
        <f t="shared" si="15"/>
        <v>Moniteur-éducateur et intervenant familial principal 12e échelon</v>
      </c>
      <c r="B814" s="10" t="str">
        <f>Filières!$G$21</f>
        <v>Sociale</v>
      </c>
      <c r="C814" s="10" t="str">
        <f>Grades!$E$49</f>
        <v>Moniteur_éducateur_intervenant_familial</v>
      </c>
      <c r="D814" s="10" t="str">
        <f>Grades!$E$51</f>
        <v>Moniteur-éducateur et intervenant familial principal</v>
      </c>
      <c r="E814" s="9" t="s">
        <v>51</v>
      </c>
      <c r="F814" s="9">
        <v>638</v>
      </c>
    </row>
    <row r="815" spans="1:6" ht="30">
      <c r="A815" s="21" t="str">
        <f t="shared" si="15"/>
        <v>Moniteur-éducateur et intervenant familial principal 11e échelon</v>
      </c>
      <c r="B815" s="10" t="str">
        <f>Filières!$G$21</f>
        <v>Sociale</v>
      </c>
      <c r="C815" s="10" t="str">
        <f>Grades!$E$49</f>
        <v>Moniteur_éducateur_intervenant_familial</v>
      </c>
      <c r="D815" s="10" t="str">
        <f>Grades!$E$51</f>
        <v>Moniteur-éducateur et intervenant familial principal</v>
      </c>
      <c r="E815" s="9" t="s">
        <v>53</v>
      </c>
      <c r="F815" s="9">
        <v>599</v>
      </c>
    </row>
    <row r="816" spans="1:6" ht="30">
      <c r="A816" s="21" t="str">
        <f t="shared" si="15"/>
        <v>Moniteur-éducateur et intervenant familial principal 10e échelon</v>
      </c>
      <c r="B816" s="10" t="str">
        <f>Filières!$G$21</f>
        <v>Sociale</v>
      </c>
      <c r="C816" s="10" t="str">
        <f>Grades!$E$49</f>
        <v>Moniteur_éducateur_intervenant_familial</v>
      </c>
      <c r="D816" s="10" t="str">
        <f>Grades!$E$51</f>
        <v>Moniteur-éducateur et intervenant familial principal</v>
      </c>
      <c r="E816" s="9" t="s">
        <v>55</v>
      </c>
      <c r="F816" s="9">
        <v>567</v>
      </c>
    </row>
    <row r="817" spans="1:6" ht="30">
      <c r="A817" s="21" t="str">
        <f t="shared" si="15"/>
        <v>Moniteur-éducateur et intervenant familial principal 9e échelon</v>
      </c>
      <c r="B817" s="10" t="str">
        <f>Filières!$G$21</f>
        <v>Sociale</v>
      </c>
      <c r="C817" s="10" t="str">
        <f>Grades!$E$49</f>
        <v>Moniteur_éducateur_intervenant_familial</v>
      </c>
      <c r="D817" s="10" t="str">
        <f>Grades!$E$51</f>
        <v>Moniteur-éducateur et intervenant familial principal</v>
      </c>
      <c r="E817" s="9" t="s">
        <v>57</v>
      </c>
      <c r="F817" s="9">
        <v>542</v>
      </c>
    </row>
    <row r="818" spans="1:6" ht="30">
      <c r="A818" s="21" t="str">
        <f t="shared" si="15"/>
        <v>Moniteur-éducateur et intervenant familial principal 8e échelon</v>
      </c>
      <c r="B818" s="10" t="str">
        <f>Filières!$G$21</f>
        <v>Sociale</v>
      </c>
      <c r="C818" s="10" t="str">
        <f>Grades!$E$49</f>
        <v>Moniteur_éducateur_intervenant_familial</v>
      </c>
      <c r="D818" s="10" t="str">
        <f>Grades!$E$51</f>
        <v>Moniteur-éducateur et intervenant familial principal</v>
      </c>
      <c r="E818" s="9" t="s">
        <v>59</v>
      </c>
      <c r="F818" s="9">
        <v>528</v>
      </c>
    </row>
    <row r="819" spans="1:6" ht="30">
      <c r="A819" s="21" t="str">
        <f t="shared" si="15"/>
        <v>Moniteur-éducateur et intervenant familial principal 7e échelon</v>
      </c>
      <c r="B819" s="10" t="str">
        <f>Filières!$G$21</f>
        <v>Sociale</v>
      </c>
      <c r="C819" s="10" t="str">
        <f>Grades!$E$49</f>
        <v>Moniteur_éducateur_intervenant_familial</v>
      </c>
      <c r="D819" s="10" t="str">
        <f>Grades!$E$51</f>
        <v>Moniteur-éducateur et intervenant familial principal</v>
      </c>
      <c r="E819" s="9" t="s">
        <v>61</v>
      </c>
      <c r="F819" s="9">
        <v>506</v>
      </c>
    </row>
    <row r="820" spans="1:6" ht="30">
      <c r="A820" s="21" t="str">
        <f t="shared" si="15"/>
        <v>Moniteur-éducateur et intervenant familial principal 6e échelon</v>
      </c>
      <c r="B820" s="10" t="str">
        <f>Filières!$G$21</f>
        <v>Sociale</v>
      </c>
      <c r="C820" s="10" t="str">
        <f>Grades!$E$49</f>
        <v>Moniteur_éducateur_intervenant_familial</v>
      </c>
      <c r="D820" s="10" t="str">
        <f>Grades!$E$51</f>
        <v>Moniteur-éducateur et intervenant familial principal</v>
      </c>
      <c r="E820" s="9" t="s">
        <v>63</v>
      </c>
      <c r="F820" s="9">
        <v>480</v>
      </c>
    </row>
    <row r="821" spans="1:6" ht="30">
      <c r="A821" s="21" t="str">
        <f t="shared" si="15"/>
        <v>Moniteur-éducateur et intervenant familial principal 5e échelon</v>
      </c>
      <c r="B821" s="10" t="str">
        <f>Filières!$G$21</f>
        <v>Sociale</v>
      </c>
      <c r="C821" s="10" t="str">
        <f>Grades!$E$49</f>
        <v>Moniteur_éducateur_intervenant_familial</v>
      </c>
      <c r="D821" s="10" t="str">
        <f>Grades!$E$51</f>
        <v>Moniteur-éducateur et intervenant familial principal</v>
      </c>
      <c r="E821" s="9" t="s">
        <v>64</v>
      </c>
      <c r="F821" s="9">
        <v>458</v>
      </c>
    </row>
    <row r="822" spans="1:6" ht="30">
      <c r="A822" s="21" t="str">
        <f t="shared" si="15"/>
        <v>Moniteur-éducateur et intervenant familial principal 4e échelon</v>
      </c>
      <c r="B822" s="10" t="str">
        <f>Filières!$G$21</f>
        <v>Sociale</v>
      </c>
      <c r="C822" s="10" t="str">
        <f>Grades!$E$49</f>
        <v>Moniteur_éducateur_intervenant_familial</v>
      </c>
      <c r="D822" s="10" t="str">
        <f>Grades!$E$51</f>
        <v>Moniteur-éducateur et intervenant familial principal</v>
      </c>
      <c r="E822" s="9" t="s">
        <v>66</v>
      </c>
      <c r="F822" s="9">
        <v>444</v>
      </c>
    </row>
    <row r="823" spans="1:6" ht="30">
      <c r="A823" s="21" t="str">
        <f t="shared" si="15"/>
        <v>Moniteur-éducateur et intervenant familial principal 3e échelon</v>
      </c>
      <c r="B823" s="10" t="str">
        <f>Filières!$G$21</f>
        <v>Sociale</v>
      </c>
      <c r="C823" s="10" t="str">
        <f>Grades!$E$49</f>
        <v>Moniteur_éducateur_intervenant_familial</v>
      </c>
      <c r="D823" s="10" t="str">
        <f>Grades!$E$51</f>
        <v>Moniteur-éducateur et intervenant familial principal</v>
      </c>
      <c r="E823" s="9" t="s">
        <v>24</v>
      </c>
      <c r="F823" s="9">
        <v>429</v>
      </c>
    </row>
    <row r="824" spans="1:6" ht="30">
      <c r="A824" s="21" t="str">
        <f t="shared" si="15"/>
        <v>Moniteur-éducateur et intervenant familial principal 2e échelon</v>
      </c>
      <c r="B824" s="10" t="str">
        <f>Filières!$G$21</f>
        <v>Sociale</v>
      </c>
      <c r="C824" s="10" t="str">
        <f>Grades!$E$49</f>
        <v>Moniteur_éducateur_intervenant_familial</v>
      </c>
      <c r="D824" s="10" t="str">
        <f>Grades!$E$51</f>
        <v>Moniteur-éducateur et intervenant familial principal</v>
      </c>
      <c r="E824" s="9" t="s">
        <v>67</v>
      </c>
      <c r="F824" s="9">
        <v>415</v>
      </c>
    </row>
    <row r="825" spans="1:6" ht="30">
      <c r="A825" s="21" t="str">
        <f t="shared" si="15"/>
        <v>Moniteur-éducateur et intervenant familial principal 1er échelon</v>
      </c>
      <c r="B825" s="10" t="str">
        <f>Filières!$G$21</f>
        <v>Sociale</v>
      </c>
      <c r="C825" s="10" t="str">
        <f>Grades!$E$49</f>
        <v>Moniteur_éducateur_intervenant_familial</v>
      </c>
      <c r="D825" s="10" t="str">
        <f>Grades!$E$51</f>
        <v>Moniteur-éducateur et intervenant familial principal</v>
      </c>
      <c r="E825" s="9" t="s">
        <v>68</v>
      </c>
      <c r="F825" s="9">
        <v>401</v>
      </c>
    </row>
    <row r="826" spans="1:6" ht="15">
      <c r="A826" s="21" t="str">
        <f t="shared" si="15"/>
        <v>Educateur de jeunes enfants 14e échelon</v>
      </c>
      <c r="B826" s="10" t="str">
        <f>Filières!$G$21</f>
        <v>Sociale</v>
      </c>
      <c r="C826" s="10" t="str">
        <f>Grades!$G$49</f>
        <v>Educateur_jeunes_enfants</v>
      </c>
      <c r="D826" s="10" t="str">
        <f>Grades!$G$50</f>
        <v>Educateur de jeunes enfants</v>
      </c>
      <c r="E826" s="9" t="s">
        <v>47</v>
      </c>
      <c r="F826" s="9">
        <v>714</v>
      </c>
    </row>
    <row r="827" spans="1:6" ht="15">
      <c r="A827" s="21" t="str">
        <f t="shared" si="15"/>
        <v>Educateur de jeunes enfants 13e échelon</v>
      </c>
      <c r="B827" s="10" t="str">
        <f>Filières!$G$21</f>
        <v>Sociale</v>
      </c>
      <c r="C827" s="10" t="str">
        <f>Grades!$G$49</f>
        <v>Educateur_jeunes_enfants</v>
      </c>
      <c r="D827" s="10" t="str">
        <f>Grades!$G$50</f>
        <v>Educateur de jeunes enfants</v>
      </c>
      <c r="E827" s="9" t="s">
        <v>49</v>
      </c>
      <c r="F827" s="9">
        <v>694</v>
      </c>
    </row>
    <row r="828" spans="1:6" ht="15">
      <c r="A828" s="21" t="str">
        <f t="shared" si="15"/>
        <v>Educateur de jeunes enfants 12e échelon</v>
      </c>
      <c r="B828" s="10" t="str">
        <f>Filières!$G$21</f>
        <v>Sociale</v>
      </c>
      <c r="C828" s="10" t="str">
        <f>Grades!$G$49</f>
        <v>Educateur_jeunes_enfants</v>
      </c>
      <c r="D828" s="10" t="str">
        <f>Grades!$G$50</f>
        <v>Educateur de jeunes enfants</v>
      </c>
      <c r="E828" s="9" t="s">
        <v>51</v>
      </c>
      <c r="F828" s="9">
        <v>680</v>
      </c>
    </row>
    <row r="829" spans="1:6" ht="15">
      <c r="A829" s="21" t="str">
        <f t="shared" si="15"/>
        <v>Educateur de jeunes enfants 11e échelon</v>
      </c>
      <c r="B829" s="10" t="str">
        <f>Filières!$G$21</f>
        <v>Sociale</v>
      </c>
      <c r="C829" s="10" t="str">
        <f>Grades!$G$49</f>
        <v>Educateur_jeunes_enfants</v>
      </c>
      <c r="D829" s="10" t="str">
        <f>Grades!$G$50</f>
        <v>Educateur de jeunes enfants</v>
      </c>
      <c r="E829" s="9" t="s">
        <v>53</v>
      </c>
      <c r="F829" s="9">
        <v>655</v>
      </c>
    </row>
    <row r="830" spans="1:6" ht="15">
      <c r="A830" s="21" t="str">
        <f t="shared" si="15"/>
        <v>Educateur de jeunes enfants 10e échelon</v>
      </c>
      <c r="B830" s="10" t="str">
        <f>Filières!$G$21</f>
        <v>Sociale</v>
      </c>
      <c r="C830" s="10" t="str">
        <f>Grades!$G$49</f>
        <v>Educateur_jeunes_enfants</v>
      </c>
      <c r="D830" s="10" t="str">
        <f>Grades!$G$50</f>
        <v>Educateur de jeunes enfants</v>
      </c>
      <c r="E830" s="9" t="s">
        <v>55</v>
      </c>
      <c r="F830" s="9">
        <v>623</v>
      </c>
    </row>
    <row r="831" spans="1:6" ht="15">
      <c r="A831" s="21" t="str">
        <f t="shared" si="15"/>
        <v>Educateur de jeunes enfants 9e échelon</v>
      </c>
      <c r="B831" s="10" t="str">
        <f>Filières!$G$21</f>
        <v>Sociale</v>
      </c>
      <c r="C831" s="10" t="str">
        <f>Grades!$G$49</f>
        <v>Educateur_jeunes_enfants</v>
      </c>
      <c r="D831" s="10" t="str">
        <f>Grades!$G$50</f>
        <v>Educateur de jeunes enfants</v>
      </c>
      <c r="E831" s="9" t="s">
        <v>57</v>
      </c>
      <c r="F831" s="9">
        <v>596</v>
      </c>
    </row>
    <row r="832" spans="1:6" ht="15">
      <c r="A832" s="21" t="str">
        <f aca="true" t="shared" si="16" ref="A832:A895">D832&amp;" "&amp;E832</f>
        <v>Educateur de jeunes enfants 8e échelon</v>
      </c>
      <c r="B832" s="10" t="str">
        <f>Filières!$G$21</f>
        <v>Sociale</v>
      </c>
      <c r="C832" s="10" t="str">
        <f>Grades!$G$49</f>
        <v>Educateur_jeunes_enfants</v>
      </c>
      <c r="D832" s="10" t="str">
        <f>Grades!$G$50</f>
        <v>Educateur de jeunes enfants</v>
      </c>
      <c r="E832" s="9" t="s">
        <v>59</v>
      </c>
      <c r="F832" s="23">
        <v>570</v>
      </c>
    </row>
    <row r="833" spans="1:6" ht="15">
      <c r="A833" s="21" t="str">
        <f t="shared" si="16"/>
        <v>Educateur de jeunes enfants 7e échelon</v>
      </c>
      <c r="B833" s="10" t="str">
        <f>Filières!$G$21</f>
        <v>Sociale</v>
      </c>
      <c r="C833" s="10" t="str">
        <f>Grades!$G$49</f>
        <v>Educateur_jeunes_enfants</v>
      </c>
      <c r="D833" s="10" t="str">
        <f>Grades!$G$50</f>
        <v>Educateur de jeunes enfants</v>
      </c>
      <c r="E833" s="9" t="s">
        <v>61</v>
      </c>
      <c r="F833" s="9">
        <v>547</v>
      </c>
    </row>
    <row r="834" spans="1:6" ht="15">
      <c r="A834" s="21" t="str">
        <f t="shared" si="16"/>
        <v>Educateur de jeunes enfants 6e échelon</v>
      </c>
      <c r="B834" s="10" t="str">
        <f>Filières!$G$21</f>
        <v>Sociale</v>
      </c>
      <c r="C834" s="10" t="str">
        <f>Grades!$G$49</f>
        <v>Educateur_jeunes_enfants</v>
      </c>
      <c r="D834" s="10" t="str">
        <f>Grades!$G$50</f>
        <v>Educateur de jeunes enfants</v>
      </c>
      <c r="E834" s="9" t="s">
        <v>63</v>
      </c>
      <c r="F834" s="23">
        <v>528</v>
      </c>
    </row>
    <row r="835" spans="1:6" ht="15">
      <c r="A835" s="21" t="str">
        <f t="shared" si="16"/>
        <v>Educateur de jeunes enfants 5e échelon</v>
      </c>
      <c r="B835" s="10" t="str">
        <f>Filières!$G$21</f>
        <v>Sociale</v>
      </c>
      <c r="C835" s="10" t="str">
        <f>Grades!$G$49</f>
        <v>Educateur_jeunes_enfants</v>
      </c>
      <c r="D835" s="10" t="str">
        <f>Grades!$G$50</f>
        <v>Educateur de jeunes enfants</v>
      </c>
      <c r="E835" s="9" t="s">
        <v>64</v>
      </c>
      <c r="F835" s="23">
        <v>512</v>
      </c>
    </row>
    <row r="836" spans="1:6" ht="15">
      <c r="A836" s="21" t="str">
        <f t="shared" si="16"/>
        <v>Educateur de jeunes enfants 4e échelon</v>
      </c>
      <c r="B836" s="10" t="str">
        <f>Filières!$G$21</f>
        <v>Sociale</v>
      </c>
      <c r="C836" s="10" t="str">
        <f>Grades!$G$49</f>
        <v>Educateur_jeunes_enfants</v>
      </c>
      <c r="D836" s="10" t="str">
        <f>Grades!$G$50</f>
        <v>Educateur de jeunes enfants</v>
      </c>
      <c r="E836" s="9" t="s">
        <v>66</v>
      </c>
      <c r="F836" s="23">
        <v>494</v>
      </c>
    </row>
    <row r="837" spans="1:6" ht="15">
      <c r="A837" s="21" t="str">
        <f t="shared" si="16"/>
        <v>Educateur de jeunes enfants 3e échelon</v>
      </c>
      <c r="B837" s="10" t="str">
        <f>Filières!$G$21</f>
        <v>Sociale</v>
      </c>
      <c r="C837" s="10" t="str">
        <f>Grades!$G$49</f>
        <v>Educateur_jeunes_enfants</v>
      </c>
      <c r="D837" s="10" t="str">
        <f>Grades!$G$50</f>
        <v>Educateur de jeunes enfants</v>
      </c>
      <c r="E837" s="9" t="s">
        <v>24</v>
      </c>
      <c r="F837" s="23">
        <v>478</v>
      </c>
    </row>
    <row r="838" spans="1:6" ht="15">
      <c r="A838" s="21" t="str">
        <f t="shared" si="16"/>
        <v>Educateur de jeunes enfants 2e échelon</v>
      </c>
      <c r="B838" s="10" t="str">
        <f>Filières!$G$21</f>
        <v>Sociale</v>
      </c>
      <c r="C838" s="10" t="str">
        <f>Grades!$G$49</f>
        <v>Educateur_jeunes_enfants</v>
      </c>
      <c r="D838" s="10" t="str">
        <f>Grades!$G$50</f>
        <v>Educateur de jeunes enfants</v>
      </c>
      <c r="E838" s="9" t="s">
        <v>67</v>
      </c>
      <c r="F838" s="23">
        <v>461</v>
      </c>
    </row>
    <row r="839" spans="1:6" ht="15">
      <c r="A839" s="21" t="str">
        <f t="shared" si="16"/>
        <v>Educateur de jeunes enfants 1er échelon</v>
      </c>
      <c r="B839" s="10" t="str">
        <f>Filières!$G$21</f>
        <v>Sociale</v>
      </c>
      <c r="C839" s="10" t="str">
        <f>Grades!$G$49</f>
        <v>Educateur_jeunes_enfants</v>
      </c>
      <c r="D839" s="10" t="str">
        <f>Grades!$G$50</f>
        <v>Educateur de jeunes enfants</v>
      </c>
      <c r="E839" s="9" t="s">
        <v>68</v>
      </c>
      <c r="F839" s="23">
        <v>444</v>
      </c>
    </row>
    <row r="840" spans="1:6" ht="30">
      <c r="A840" s="21" t="str">
        <f t="shared" si="16"/>
        <v>Educateur de jeunes enfants de classe exceptionnelle 11e échelon</v>
      </c>
      <c r="B840" s="10" t="str">
        <f>Filières!$G$21</f>
        <v>Sociale</v>
      </c>
      <c r="C840" s="10" t="str">
        <f>Grades!$G$49</f>
        <v>Educateur_jeunes_enfants</v>
      </c>
      <c r="D840" s="10" t="str">
        <f>Grades!$G$51</f>
        <v>Educateur de jeunes enfants de classe exceptionnelle</v>
      </c>
      <c r="E840" s="9" t="s">
        <v>53</v>
      </c>
      <c r="F840" s="9">
        <v>761</v>
      </c>
    </row>
    <row r="841" spans="1:6" ht="30">
      <c r="A841" s="21" t="str">
        <f t="shared" si="16"/>
        <v>Educateur de jeunes enfants de classe exceptionnelle 10e échelon</v>
      </c>
      <c r="B841" s="10" t="str">
        <f>Filières!$G$21</f>
        <v>Sociale</v>
      </c>
      <c r="C841" s="10" t="str">
        <f>Grades!$G$49</f>
        <v>Educateur_jeunes_enfants</v>
      </c>
      <c r="D841" s="10" t="str">
        <f>Grades!$G$51</f>
        <v>Educateur de jeunes enfants de classe exceptionnelle</v>
      </c>
      <c r="E841" s="9" t="s">
        <v>55</v>
      </c>
      <c r="F841" s="9">
        <v>732</v>
      </c>
    </row>
    <row r="842" spans="1:6" ht="30">
      <c r="A842" s="21" t="str">
        <f t="shared" si="16"/>
        <v>Educateur de jeunes enfants de classe exceptionnelle 9e échelon</v>
      </c>
      <c r="B842" s="10" t="str">
        <f>Filières!$G$21</f>
        <v>Sociale</v>
      </c>
      <c r="C842" s="10" t="str">
        <f>Grades!$G$49</f>
        <v>Educateur_jeunes_enfants</v>
      </c>
      <c r="D842" s="10" t="str">
        <f>Grades!$G$51</f>
        <v>Educateur de jeunes enfants de classe exceptionnelle</v>
      </c>
      <c r="E842" s="9" t="s">
        <v>57</v>
      </c>
      <c r="F842" s="9">
        <v>705</v>
      </c>
    </row>
    <row r="843" spans="1:6" ht="30">
      <c r="A843" s="21" t="str">
        <f t="shared" si="16"/>
        <v>Educateur de jeunes enfants de classe exceptionnelle 8e échelon</v>
      </c>
      <c r="B843" s="10" t="str">
        <f>Filières!$G$21</f>
        <v>Sociale</v>
      </c>
      <c r="C843" s="10" t="str">
        <f>Grades!$G$49</f>
        <v>Educateur_jeunes_enfants</v>
      </c>
      <c r="D843" s="10" t="str">
        <f>Grades!$G$51</f>
        <v>Educateur de jeunes enfants de classe exceptionnelle</v>
      </c>
      <c r="E843" s="9" t="s">
        <v>59</v>
      </c>
      <c r="F843" s="23">
        <v>680</v>
      </c>
    </row>
    <row r="844" spans="1:6" ht="30">
      <c r="A844" s="21" t="str">
        <f t="shared" si="16"/>
        <v>Educateur de jeunes enfants de classe exceptionnelle 7e échelon</v>
      </c>
      <c r="B844" s="10" t="str">
        <f>Filières!$G$21</f>
        <v>Sociale</v>
      </c>
      <c r="C844" s="10" t="str">
        <f>Grades!$G$49</f>
        <v>Educateur_jeunes_enfants</v>
      </c>
      <c r="D844" s="10" t="str">
        <f>Grades!$G$51</f>
        <v>Educateur de jeunes enfants de classe exceptionnelle</v>
      </c>
      <c r="E844" s="9" t="s">
        <v>61</v>
      </c>
      <c r="F844" s="9">
        <v>653</v>
      </c>
    </row>
    <row r="845" spans="1:6" ht="30">
      <c r="A845" s="21" t="str">
        <f t="shared" si="16"/>
        <v>Educateur de jeunes enfants de classe exceptionnelle 6e échelon</v>
      </c>
      <c r="B845" s="10" t="str">
        <f>Filières!$G$21</f>
        <v>Sociale</v>
      </c>
      <c r="C845" s="10" t="str">
        <f>Grades!$G$49</f>
        <v>Educateur_jeunes_enfants</v>
      </c>
      <c r="D845" s="10" t="str">
        <f>Grades!$G$51</f>
        <v>Educateur de jeunes enfants de classe exceptionnelle</v>
      </c>
      <c r="E845" s="9" t="s">
        <v>63</v>
      </c>
      <c r="F845" s="23">
        <v>622</v>
      </c>
    </row>
    <row r="846" spans="1:6" ht="30">
      <c r="A846" s="21" t="str">
        <f t="shared" si="16"/>
        <v>Educateur de jeunes enfants de classe exceptionnelle 5e échelon</v>
      </c>
      <c r="B846" s="10" t="str">
        <f>Filières!$G$21</f>
        <v>Sociale</v>
      </c>
      <c r="C846" s="10" t="str">
        <f>Grades!$G$49</f>
        <v>Educateur_jeunes_enfants</v>
      </c>
      <c r="D846" s="10" t="str">
        <f>Grades!$G$51</f>
        <v>Educateur de jeunes enfants de classe exceptionnelle</v>
      </c>
      <c r="E846" s="9" t="s">
        <v>64</v>
      </c>
      <c r="F846" s="23">
        <v>589</v>
      </c>
    </row>
    <row r="847" spans="1:6" ht="30">
      <c r="A847" s="21" t="str">
        <f t="shared" si="16"/>
        <v>Educateur de jeunes enfants de classe exceptionnelle 4e échelon</v>
      </c>
      <c r="B847" s="10" t="str">
        <f>Filières!$G$21</f>
        <v>Sociale</v>
      </c>
      <c r="C847" s="10" t="str">
        <f>Grades!$G$49</f>
        <v>Educateur_jeunes_enfants</v>
      </c>
      <c r="D847" s="10" t="str">
        <f>Grades!$G$51</f>
        <v>Educateur de jeunes enfants de classe exceptionnelle</v>
      </c>
      <c r="E847" s="9" t="s">
        <v>66</v>
      </c>
      <c r="F847" s="23">
        <v>565</v>
      </c>
    </row>
    <row r="848" spans="1:6" ht="30">
      <c r="A848" s="21" t="str">
        <f t="shared" si="16"/>
        <v>Educateur de jeunes enfants de classe exceptionnelle 3e échelon</v>
      </c>
      <c r="B848" s="10" t="str">
        <f>Filières!$G$21</f>
        <v>Sociale</v>
      </c>
      <c r="C848" s="10" t="str">
        <f>Grades!$G$49</f>
        <v>Educateur_jeunes_enfants</v>
      </c>
      <c r="D848" s="10" t="str">
        <f>Grades!$G$51</f>
        <v>Educateur de jeunes enfants de classe exceptionnelle</v>
      </c>
      <c r="E848" s="9" t="s">
        <v>24</v>
      </c>
      <c r="F848" s="23">
        <v>543</v>
      </c>
    </row>
    <row r="849" spans="1:6" ht="30">
      <c r="A849" s="21" t="str">
        <f t="shared" si="16"/>
        <v>Educateur de jeunes enfants de classe exceptionnelle 2e échelon</v>
      </c>
      <c r="B849" s="10" t="str">
        <f>Filières!$G$21</f>
        <v>Sociale</v>
      </c>
      <c r="C849" s="10" t="str">
        <f>Grades!$G$49</f>
        <v>Educateur_jeunes_enfants</v>
      </c>
      <c r="D849" s="10" t="str">
        <f>Grades!$G$51</f>
        <v>Educateur de jeunes enfants de classe exceptionnelle</v>
      </c>
      <c r="E849" s="9" t="s">
        <v>67</v>
      </c>
      <c r="F849" s="23">
        <v>523</v>
      </c>
    </row>
    <row r="850" spans="1:6" ht="30">
      <c r="A850" s="21" t="str">
        <f t="shared" si="16"/>
        <v>Educateur de jeunes enfants de classe exceptionnelle 1er échelon</v>
      </c>
      <c r="B850" s="10" t="str">
        <f>Filières!$G$21</f>
        <v>Sociale</v>
      </c>
      <c r="C850" s="10" t="str">
        <f>Grades!$G$49</f>
        <v>Educateur_jeunes_enfants</v>
      </c>
      <c r="D850" s="10" t="str">
        <f>Grades!$G$51</f>
        <v>Educateur de jeunes enfants de classe exceptionnelle</v>
      </c>
      <c r="E850" s="9" t="s">
        <v>68</v>
      </c>
      <c r="F850" s="23">
        <v>502</v>
      </c>
    </row>
    <row r="851" spans="1:6" ht="15">
      <c r="A851" s="21" t="str">
        <f t="shared" si="16"/>
        <v>Assistant socio-éducatif 14e échelon</v>
      </c>
      <c r="B851" s="10" t="str">
        <f>Filières!$G$21</f>
        <v>Sociale</v>
      </c>
      <c r="C851" s="10" t="str">
        <f>Grades!$A$54</f>
        <v>Assistant_socio_éducatif</v>
      </c>
      <c r="D851" s="10" t="str">
        <f>Grades!$A$55</f>
        <v>Assistant socio-éducatif</v>
      </c>
      <c r="E851" s="9" t="s">
        <v>47</v>
      </c>
      <c r="F851" s="9">
        <v>714</v>
      </c>
    </row>
    <row r="852" spans="1:6" ht="15">
      <c r="A852" s="21" t="str">
        <f t="shared" si="16"/>
        <v>Assistant socio-éducatif 13e échelon</v>
      </c>
      <c r="B852" s="10" t="str">
        <f>Filières!$G$21</f>
        <v>Sociale</v>
      </c>
      <c r="C852" s="10" t="str">
        <f>Grades!$A$54</f>
        <v>Assistant_socio_éducatif</v>
      </c>
      <c r="D852" s="10" t="str">
        <f>Grades!$A$55</f>
        <v>Assistant socio-éducatif</v>
      </c>
      <c r="E852" s="9" t="s">
        <v>49</v>
      </c>
      <c r="F852" s="9">
        <v>694</v>
      </c>
    </row>
    <row r="853" spans="1:6" ht="15">
      <c r="A853" s="21" t="str">
        <f t="shared" si="16"/>
        <v>Assistant socio-éducatif 12e échelon</v>
      </c>
      <c r="B853" s="10" t="str">
        <f>Filières!$G$21</f>
        <v>Sociale</v>
      </c>
      <c r="C853" s="10" t="str">
        <f>Grades!$A$54</f>
        <v>Assistant_socio_éducatif</v>
      </c>
      <c r="D853" s="10" t="str">
        <f>Grades!$A$55</f>
        <v>Assistant socio-éducatif</v>
      </c>
      <c r="E853" s="9" t="s">
        <v>51</v>
      </c>
      <c r="F853" s="9">
        <v>680</v>
      </c>
    </row>
    <row r="854" spans="1:6" ht="15">
      <c r="A854" s="21" t="str">
        <f t="shared" si="16"/>
        <v>Assistant socio-éducatif 11e échelon</v>
      </c>
      <c r="B854" s="10" t="str">
        <f>Filières!$G$21</f>
        <v>Sociale</v>
      </c>
      <c r="C854" s="10" t="str">
        <f>Grades!$A$54</f>
        <v>Assistant_socio_éducatif</v>
      </c>
      <c r="D854" s="10" t="str">
        <f>Grades!$A$55</f>
        <v>Assistant socio-éducatif</v>
      </c>
      <c r="E854" s="9" t="s">
        <v>53</v>
      </c>
      <c r="F854" s="9">
        <v>655</v>
      </c>
    </row>
    <row r="855" spans="1:6" ht="15">
      <c r="A855" s="21" t="str">
        <f t="shared" si="16"/>
        <v>Assistant socio-éducatif 10e échelon</v>
      </c>
      <c r="B855" s="10" t="str">
        <f>Filières!$G$21</f>
        <v>Sociale</v>
      </c>
      <c r="C855" s="10" t="str">
        <f>Grades!$A$54</f>
        <v>Assistant_socio_éducatif</v>
      </c>
      <c r="D855" s="10" t="str">
        <f>Grades!$A$55</f>
        <v>Assistant socio-éducatif</v>
      </c>
      <c r="E855" s="9" t="s">
        <v>55</v>
      </c>
      <c r="F855" s="9">
        <v>623</v>
      </c>
    </row>
    <row r="856" spans="1:6" ht="15">
      <c r="A856" s="21" t="str">
        <f t="shared" si="16"/>
        <v>Assistant socio-éducatif 9e échelon</v>
      </c>
      <c r="B856" s="10" t="str">
        <f>Filières!$G$21</f>
        <v>Sociale</v>
      </c>
      <c r="C856" s="10" t="str">
        <f>Grades!$A$54</f>
        <v>Assistant_socio_éducatif</v>
      </c>
      <c r="D856" s="10" t="str">
        <f>Grades!$A$55</f>
        <v>Assistant socio-éducatif</v>
      </c>
      <c r="E856" s="9" t="s">
        <v>57</v>
      </c>
      <c r="F856" s="9">
        <v>596</v>
      </c>
    </row>
    <row r="857" spans="1:6" ht="15">
      <c r="A857" s="21" t="str">
        <f t="shared" si="16"/>
        <v>Assistant socio-éducatif 8e échelon</v>
      </c>
      <c r="B857" s="10" t="str">
        <f>Filières!$G$21</f>
        <v>Sociale</v>
      </c>
      <c r="C857" s="10" t="str">
        <f>Grades!$A$54</f>
        <v>Assistant_socio_éducatif</v>
      </c>
      <c r="D857" s="10" t="str">
        <f>Grades!$A$55</f>
        <v>Assistant socio-éducatif</v>
      </c>
      <c r="E857" s="9" t="s">
        <v>59</v>
      </c>
      <c r="F857" s="23">
        <v>570</v>
      </c>
    </row>
    <row r="858" spans="1:6" ht="15">
      <c r="A858" s="21" t="str">
        <f t="shared" si="16"/>
        <v>Assistant socio-éducatif 7e échelon</v>
      </c>
      <c r="B858" s="10" t="str">
        <f>Filières!$G$21</f>
        <v>Sociale</v>
      </c>
      <c r="C858" s="10" t="str">
        <f>Grades!$A$54</f>
        <v>Assistant_socio_éducatif</v>
      </c>
      <c r="D858" s="10" t="str">
        <f>Grades!$A$55</f>
        <v>Assistant socio-éducatif</v>
      </c>
      <c r="E858" s="9" t="s">
        <v>61</v>
      </c>
      <c r="F858" s="9">
        <v>547</v>
      </c>
    </row>
    <row r="859" spans="1:6" ht="15">
      <c r="A859" s="21" t="str">
        <f t="shared" si="16"/>
        <v>Assistant socio-éducatif 6e échelon</v>
      </c>
      <c r="B859" s="10" t="str">
        <f>Filières!$G$21</f>
        <v>Sociale</v>
      </c>
      <c r="C859" s="10" t="str">
        <f>Grades!$A$54</f>
        <v>Assistant_socio_éducatif</v>
      </c>
      <c r="D859" s="10" t="str">
        <f>Grades!$A$55</f>
        <v>Assistant socio-éducatif</v>
      </c>
      <c r="E859" s="9" t="s">
        <v>63</v>
      </c>
      <c r="F859" s="23">
        <v>528</v>
      </c>
    </row>
    <row r="860" spans="1:6" ht="15">
      <c r="A860" s="21" t="str">
        <f t="shared" si="16"/>
        <v>Assistant socio-éducatif 5e échelon</v>
      </c>
      <c r="B860" s="10" t="str">
        <f>Filières!$G$21</f>
        <v>Sociale</v>
      </c>
      <c r="C860" s="10" t="str">
        <f>Grades!$A$54</f>
        <v>Assistant_socio_éducatif</v>
      </c>
      <c r="D860" s="10" t="str">
        <f>Grades!$A$55</f>
        <v>Assistant socio-éducatif</v>
      </c>
      <c r="E860" s="9" t="s">
        <v>64</v>
      </c>
      <c r="F860" s="23">
        <v>512</v>
      </c>
    </row>
    <row r="861" spans="1:6" ht="15">
      <c r="A861" s="21" t="str">
        <f t="shared" si="16"/>
        <v>Assistant socio-éducatif 4e échelon</v>
      </c>
      <c r="B861" s="10" t="str">
        <f>Filières!$G$21</f>
        <v>Sociale</v>
      </c>
      <c r="C861" s="10" t="str">
        <f>Grades!$A$54</f>
        <v>Assistant_socio_éducatif</v>
      </c>
      <c r="D861" s="10" t="str">
        <f>Grades!$A$55</f>
        <v>Assistant socio-éducatif</v>
      </c>
      <c r="E861" s="9" t="s">
        <v>66</v>
      </c>
      <c r="F861" s="23">
        <v>494</v>
      </c>
    </row>
    <row r="862" spans="1:6" ht="15">
      <c r="A862" s="21" t="str">
        <f t="shared" si="16"/>
        <v>Assistant socio-éducatif 3e échelon</v>
      </c>
      <c r="B862" s="10" t="str">
        <f>Filières!$G$21</f>
        <v>Sociale</v>
      </c>
      <c r="C862" s="10" t="str">
        <f>Grades!$A$54</f>
        <v>Assistant_socio_éducatif</v>
      </c>
      <c r="D862" s="10" t="str">
        <f>Grades!$A$55</f>
        <v>Assistant socio-éducatif</v>
      </c>
      <c r="E862" s="9" t="s">
        <v>24</v>
      </c>
      <c r="F862" s="23">
        <v>478</v>
      </c>
    </row>
    <row r="863" spans="1:6" ht="15">
      <c r="A863" s="21" t="str">
        <f t="shared" si="16"/>
        <v>Assistant socio-éducatif 2e échelon</v>
      </c>
      <c r="B863" s="10" t="str">
        <f>Filières!$G$21</f>
        <v>Sociale</v>
      </c>
      <c r="C863" s="10" t="str">
        <f>Grades!$A$54</f>
        <v>Assistant_socio_éducatif</v>
      </c>
      <c r="D863" s="10" t="str">
        <f>Grades!$A$55</f>
        <v>Assistant socio-éducatif</v>
      </c>
      <c r="E863" s="9" t="s">
        <v>67</v>
      </c>
      <c r="F863" s="23">
        <v>461</v>
      </c>
    </row>
    <row r="864" spans="1:6" ht="15">
      <c r="A864" s="21" t="str">
        <f t="shared" si="16"/>
        <v>Assistant socio-éducatif 1er échelon</v>
      </c>
      <c r="B864" s="10" t="str">
        <f>Filières!$G$21</f>
        <v>Sociale</v>
      </c>
      <c r="C864" s="10" t="str">
        <f>Grades!$A$54</f>
        <v>Assistant_socio_éducatif</v>
      </c>
      <c r="D864" s="10" t="str">
        <f>Grades!$A$55</f>
        <v>Assistant socio-éducatif</v>
      </c>
      <c r="E864" s="9" t="s">
        <v>68</v>
      </c>
      <c r="F864" s="23">
        <v>444</v>
      </c>
    </row>
    <row r="865" spans="1:6" ht="30">
      <c r="A865" s="21" t="str">
        <f t="shared" si="16"/>
        <v>Assistant socio-éducatif de classe exceptionnelle 11e échelon</v>
      </c>
      <c r="B865" s="10" t="str">
        <f>Filières!$G$21</f>
        <v>Sociale</v>
      </c>
      <c r="C865" s="10" t="str">
        <f>Grades!$A$54</f>
        <v>Assistant_socio_éducatif</v>
      </c>
      <c r="D865" s="10" t="str">
        <f>Grades!$A$56</f>
        <v>Assistant socio-éducatif de classe exceptionnelle</v>
      </c>
      <c r="E865" s="9" t="s">
        <v>53</v>
      </c>
      <c r="F865" s="9">
        <v>761</v>
      </c>
    </row>
    <row r="866" spans="1:6" ht="30">
      <c r="A866" s="21" t="str">
        <f t="shared" si="16"/>
        <v>Assistant socio-éducatif de classe exceptionnelle 10e échelon</v>
      </c>
      <c r="B866" s="10" t="str">
        <f>Filières!$G$21</f>
        <v>Sociale</v>
      </c>
      <c r="C866" s="10" t="str">
        <f>Grades!$A$54</f>
        <v>Assistant_socio_éducatif</v>
      </c>
      <c r="D866" s="10" t="str">
        <f>Grades!$A$56</f>
        <v>Assistant socio-éducatif de classe exceptionnelle</v>
      </c>
      <c r="E866" s="9" t="s">
        <v>55</v>
      </c>
      <c r="F866" s="9">
        <v>732</v>
      </c>
    </row>
    <row r="867" spans="1:6" ht="15">
      <c r="A867" s="21" t="str">
        <f t="shared" si="16"/>
        <v>Assistant socio-éducatif de classe exceptionnelle 9e échelon</v>
      </c>
      <c r="B867" s="10" t="str">
        <f>Filières!$G$21</f>
        <v>Sociale</v>
      </c>
      <c r="C867" s="10" t="str">
        <f>Grades!$A$54</f>
        <v>Assistant_socio_éducatif</v>
      </c>
      <c r="D867" s="10" t="str">
        <f>Grades!$A$56</f>
        <v>Assistant socio-éducatif de classe exceptionnelle</v>
      </c>
      <c r="E867" s="9" t="s">
        <v>57</v>
      </c>
      <c r="F867" s="9">
        <v>705</v>
      </c>
    </row>
    <row r="868" spans="1:6" ht="15">
      <c r="A868" s="21" t="str">
        <f t="shared" si="16"/>
        <v>Assistant socio-éducatif de classe exceptionnelle 8e échelon</v>
      </c>
      <c r="B868" s="10" t="str">
        <f>Filières!$G$21</f>
        <v>Sociale</v>
      </c>
      <c r="C868" s="10" t="str">
        <f>Grades!$A$54</f>
        <v>Assistant_socio_éducatif</v>
      </c>
      <c r="D868" s="10" t="str">
        <f>Grades!$A$56</f>
        <v>Assistant socio-éducatif de classe exceptionnelle</v>
      </c>
      <c r="E868" s="9" t="s">
        <v>59</v>
      </c>
      <c r="F868" s="23">
        <v>680</v>
      </c>
    </row>
    <row r="869" spans="1:6" ht="15">
      <c r="A869" s="21" t="str">
        <f t="shared" si="16"/>
        <v>Assistant socio-éducatif de classe exceptionnelle 7e échelon</v>
      </c>
      <c r="B869" s="10" t="str">
        <f>Filières!$G$21</f>
        <v>Sociale</v>
      </c>
      <c r="C869" s="10" t="str">
        <f>Grades!$A$54</f>
        <v>Assistant_socio_éducatif</v>
      </c>
      <c r="D869" s="10" t="str">
        <f>Grades!$A$56</f>
        <v>Assistant socio-éducatif de classe exceptionnelle</v>
      </c>
      <c r="E869" s="9" t="s">
        <v>61</v>
      </c>
      <c r="F869" s="9">
        <v>653</v>
      </c>
    </row>
    <row r="870" spans="1:6" ht="15">
      <c r="A870" s="21" t="str">
        <f t="shared" si="16"/>
        <v>Assistant socio-éducatif de classe exceptionnelle 6e échelon</v>
      </c>
      <c r="B870" s="10" t="str">
        <f>Filières!$G$21</f>
        <v>Sociale</v>
      </c>
      <c r="C870" s="10" t="str">
        <f>Grades!$A$54</f>
        <v>Assistant_socio_éducatif</v>
      </c>
      <c r="D870" s="10" t="str">
        <f>Grades!$A$56</f>
        <v>Assistant socio-éducatif de classe exceptionnelle</v>
      </c>
      <c r="E870" s="9" t="s">
        <v>63</v>
      </c>
      <c r="F870" s="23">
        <v>622</v>
      </c>
    </row>
    <row r="871" spans="1:6" ht="15">
      <c r="A871" s="21" t="str">
        <f t="shared" si="16"/>
        <v>Assistant socio-éducatif de classe exceptionnelle 5e échelon</v>
      </c>
      <c r="B871" s="10" t="str">
        <f>Filières!$G$21</f>
        <v>Sociale</v>
      </c>
      <c r="C871" s="10" t="str">
        <f>Grades!$A$54</f>
        <v>Assistant_socio_éducatif</v>
      </c>
      <c r="D871" s="10" t="str">
        <f>Grades!$A$56</f>
        <v>Assistant socio-éducatif de classe exceptionnelle</v>
      </c>
      <c r="E871" s="9" t="s">
        <v>64</v>
      </c>
      <c r="F871" s="23">
        <v>589</v>
      </c>
    </row>
    <row r="872" spans="1:6" ht="15">
      <c r="A872" s="21" t="str">
        <f t="shared" si="16"/>
        <v>Assistant socio-éducatif de classe exceptionnelle 4e échelon</v>
      </c>
      <c r="B872" s="10" t="str">
        <f>Filières!$G$21</f>
        <v>Sociale</v>
      </c>
      <c r="C872" s="10" t="str">
        <f>Grades!$A$54</f>
        <v>Assistant_socio_éducatif</v>
      </c>
      <c r="D872" s="10" t="str">
        <f>Grades!$A$56</f>
        <v>Assistant socio-éducatif de classe exceptionnelle</v>
      </c>
      <c r="E872" s="9" t="s">
        <v>66</v>
      </c>
      <c r="F872" s="23">
        <v>565</v>
      </c>
    </row>
    <row r="873" spans="1:6" ht="15">
      <c r="A873" s="21" t="str">
        <f t="shared" si="16"/>
        <v>Assistant socio-éducatif de classe exceptionnelle 3e échelon</v>
      </c>
      <c r="B873" s="10" t="str">
        <f>Filières!$G$21</f>
        <v>Sociale</v>
      </c>
      <c r="C873" s="10" t="str">
        <f>Grades!$A$54</f>
        <v>Assistant_socio_éducatif</v>
      </c>
      <c r="D873" s="10" t="str">
        <f>Grades!$A$56</f>
        <v>Assistant socio-éducatif de classe exceptionnelle</v>
      </c>
      <c r="E873" s="9" t="s">
        <v>24</v>
      </c>
      <c r="F873" s="23">
        <v>543</v>
      </c>
    </row>
    <row r="874" spans="1:6" ht="15">
      <c r="A874" s="21" t="str">
        <f t="shared" si="16"/>
        <v>Assistant socio-éducatif de classe exceptionnelle 2e échelon</v>
      </c>
      <c r="B874" s="10" t="str">
        <f>Filières!$G$21</f>
        <v>Sociale</v>
      </c>
      <c r="C874" s="10" t="str">
        <f>Grades!$A$54</f>
        <v>Assistant_socio_éducatif</v>
      </c>
      <c r="D874" s="10" t="str">
        <f>Grades!$A$56</f>
        <v>Assistant socio-éducatif de classe exceptionnelle</v>
      </c>
      <c r="E874" s="9" t="s">
        <v>67</v>
      </c>
      <c r="F874" s="23">
        <v>523</v>
      </c>
    </row>
    <row r="875" spans="1:6" ht="30">
      <c r="A875" s="21" t="str">
        <f t="shared" si="16"/>
        <v>Assistant socio-éducatif de classe exceptionnelle 1er échelon</v>
      </c>
      <c r="B875" s="10" t="str">
        <f>Filières!$G$21</f>
        <v>Sociale</v>
      </c>
      <c r="C875" s="10" t="str">
        <f>Grades!$A$54</f>
        <v>Assistant_socio_éducatif</v>
      </c>
      <c r="D875" s="10" t="str">
        <f>Grades!$A$56</f>
        <v>Assistant socio-éducatif de classe exceptionnelle</v>
      </c>
      <c r="E875" s="9" t="s">
        <v>68</v>
      </c>
      <c r="F875" s="23">
        <v>502</v>
      </c>
    </row>
    <row r="876" spans="1:6" ht="15">
      <c r="A876" s="21" t="str">
        <f t="shared" si="16"/>
        <v>Conseiller socio-éducatif 12e échelon</v>
      </c>
      <c r="B876" s="10" t="str">
        <f>Filières!$G$21</f>
        <v>Sociale</v>
      </c>
      <c r="C876" s="10" t="str">
        <f>Grades!$C$54</f>
        <v>Conseiller_socio_éducatif</v>
      </c>
      <c r="D876" s="10" t="str">
        <f>Grades!$C$55</f>
        <v>Conseiller socio-éducatif</v>
      </c>
      <c r="E876" s="9" t="s">
        <v>51</v>
      </c>
      <c r="F876" s="9">
        <v>801</v>
      </c>
    </row>
    <row r="877" spans="1:6" ht="15">
      <c r="A877" s="21" t="str">
        <f t="shared" si="16"/>
        <v>Conseiller socio-éducatif 11e échelon</v>
      </c>
      <c r="B877" s="10" t="str">
        <f>Filières!$G$21</f>
        <v>Sociale</v>
      </c>
      <c r="C877" s="10" t="str">
        <f>Grades!$C$54</f>
        <v>Conseiller_socio_éducatif</v>
      </c>
      <c r="D877" s="10" t="str">
        <f>Grades!$C$55</f>
        <v>Conseiller socio-éducatif</v>
      </c>
      <c r="E877" s="9" t="s">
        <v>53</v>
      </c>
      <c r="F877" s="9">
        <v>778</v>
      </c>
    </row>
    <row r="878" spans="1:6" ht="15">
      <c r="A878" s="21" t="str">
        <f t="shared" si="16"/>
        <v>Conseiller socio-éducatif 10e échelon</v>
      </c>
      <c r="B878" s="10" t="str">
        <f>Filières!$G$21</f>
        <v>Sociale</v>
      </c>
      <c r="C878" s="10" t="str">
        <f>Grades!$C$54</f>
        <v>Conseiller_socio_éducatif</v>
      </c>
      <c r="D878" s="10" t="str">
        <f>Grades!$C$55</f>
        <v>Conseiller socio-éducatif</v>
      </c>
      <c r="E878" s="9" t="s">
        <v>55</v>
      </c>
      <c r="F878" s="9">
        <v>740</v>
      </c>
    </row>
    <row r="879" spans="1:6" ht="15">
      <c r="A879" s="21" t="str">
        <f t="shared" si="16"/>
        <v>Conseiller socio-éducatif 9e échelon</v>
      </c>
      <c r="B879" s="10" t="str">
        <f>Filières!$G$21</f>
        <v>Sociale</v>
      </c>
      <c r="C879" s="10" t="str">
        <f>Grades!$C$54</f>
        <v>Conseiller_socio_éducatif</v>
      </c>
      <c r="D879" s="10" t="str">
        <f>Grades!$C$55</f>
        <v>Conseiller socio-éducatif</v>
      </c>
      <c r="E879" s="9" t="s">
        <v>57</v>
      </c>
      <c r="F879" s="9">
        <v>712</v>
      </c>
    </row>
    <row r="880" spans="1:6" ht="15">
      <c r="A880" s="21" t="str">
        <f t="shared" si="16"/>
        <v>Conseiller socio-éducatif 8e échelon</v>
      </c>
      <c r="B880" s="10" t="str">
        <f>Filières!$G$21</f>
        <v>Sociale</v>
      </c>
      <c r="C880" s="10" t="str">
        <f>Grades!$C$54</f>
        <v>Conseiller_socio_éducatif</v>
      </c>
      <c r="D880" s="10" t="str">
        <f>Grades!$C$55</f>
        <v>Conseiller socio-éducatif</v>
      </c>
      <c r="E880" s="9" t="s">
        <v>59</v>
      </c>
      <c r="F880" s="23">
        <v>680</v>
      </c>
    </row>
    <row r="881" spans="1:6" ht="15">
      <c r="A881" s="21" t="str">
        <f t="shared" si="16"/>
        <v>Conseiller socio-éducatif 7e échelon</v>
      </c>
      <c r="B881" s="10" t="str">
        <f>Filières!$G$21</f>
        <v>Sociale</v>
      </c>
      <c r="C881" s="10" t="str">
        <f>Grades!$C$54</f>
        <v>Conseiller_socio_éducatif</v>
      </c>
      <c r="D881" s="10" t="str">
        <f>Grades!$C$55</f>
        <v>Conseiller socio-éducatif</v>
      </c>
      <c r="E881" s="9" t="s">
        <v>61</v>
      </c>
      <c r="F881" s="9">
        <v>657</v>
      </c>
    </row>
    <row r="882" spans="1:6" ht="15">
      <c r="A882" s="21" t="str">
        <f t="shared" si="16"/>
        <v>Conseiller socio-éducatif 6e échelon</v>
      </c>
      <c r="B882" s="10" t="str">
        <f>Filières!$G$21</f>
        <v>Sociale</v>
      </c>
      <c r="C882" s="10" t="str">
        <f>Grades!$C$54</f>
        <v>Conseiller_socio_éducatif</v>
      </c>
      <c r="D882" s="10" t="str">
        <f>Grades!$C$55</f>
        <v>Conseiller socio-éducatif</v>
      </c>
      <c r="E882" s="9" t="s">
        <v>63</v>
      </c>
      <c r="F882" s="23">
        <v>631</v>
      </c>
    </row>
    <row r="883" spans="1:6" ht="15">
      <c r="A883" s="21" t="str">
        <f t="shared" si="16"/>
        <v>Conseiller socio-éducatif 5e échelon</v>
      </c>
      <c r="B883" s="10" t="str">
        <f>Filières!$G$21</f>
        <v>Sociale</v>
      </c>
      <c r="C883" s="10" t="str">
        <f>Grades!$C$54</f>
        <v>Conseiller_socio_éducatif</v>
      </c>
      <c r="D883" s="10" t="str">
        <f>Grades!$C$55</f>
        <v>Conseiller socio-éducatif</v>
      </c>
      <c r="E883" s="9" t="s">
        <v>64</v>
      </c>
      <c r="F883" s="23">
        <v>600</v>
      </c>
    </row>
    <row r="884" spans="1:6" ht="15">
      <c r="A884" s="21" t="str">
        <f t="shared" si="16"/>
        <v>Conseiller socio-éducatif 4e échelon</v>
      </c>
      <c r="B884" s="10" t="str">
        <f>Filières!$G$21</f>
        <v>Sociale</v>
      </c>
      <c r="C884" s="10" t="str">
        <f>Grades!$C$54</f>
        <v>Conseiller_socio_éducatif</v>
      </c>
      <c r="D884" s="10" t="str">
        <f>Grades!$C$55</f>
        <v>Conseiller socio-éducatif</v>
      </c>
      <c r="E884" s="9" t="s">
        <v>66</v>
      </c>
      <c r="F884" s="23">
        <v>578</v>
      </c>
    </row>
    <row r="885" spans="1:6" ht="15">
      <c r="A885" s="21" t="str">
        <f t="shared" si="16"/>
        <v>Conseiller socio-éducatif 3e échelon</v>
      </c>
      <c r="B885" s="10" t="str">
        <f>Filières!$G$21</f>
        <v>Sociale</v>
      </c>
      <c r="C885" s="10" t="str">
        <f>Grades!$C$54</f>
        <v>Conseiller_socio_éducatif</v>
      </c>
      <c r="D885" s="10" t="str">
        <f>Grades!$C$55</f>
        <v>Conseiller socio-éducatif</v>
      </c>
      <c r="E885" s="9" t="s">
        <v>24</v>
      </c>
      <c r="F885" s="23">
        <v>555</v>
      </c>
    </row>
    <row r="886" spans="1:6" ht="15">
      <c r="A886" s="21" t="str">
        <f t="shared" si="16"/>
        <v>Conseiller socio-éducatif 2e échelon</v>
      </c>
      <c r="B886" s="10" t="str">
        <f>Filières!$G$21</f>
        <v>Sociale</v>
      </c>
      <c r="C886" s="10" t="str">
        <f>Grades!$C$54</f>
        <v>Conseiller_socio_éducatif</v>
      </c>
      <c r="D886" s="10" t="str">
        <f>Grades!$C$55</f>
        <v>Conseiller socio-éducatif</v>
      </c>
      <c r="E886" s="9" t="s">
        <v>67</v>
      </c>
      <c r="F886" s="23">
        <v>532</v>
      </c>
    </row>
    <row r="887" spans="1:6" ht="15">
      <c r="A887" s="21" t="str">
        <f t="shared" si="16"/>
        <v>Conseiller socio-éducatif 1er échelon</v>
      </c>
      <c r="B887" s="10" t="str">
        <f>Filières!$G$21</f>
        <v>Sociale</v>
      </c>
      <c r="C887" s="10" t="str">
        <f>Grades!$C$54</f>
        <v>Conseiller_socio_éducatif</v>
      </c>
      <c r="D887" s="10" t="str">
        <f>Grades!$C$55</f>
        <v>Conseiller socio-éducatif</v>
      </c>
      <c r="E887" s="9" t="s">
        <v>68</v>
      </c>
      <c r="F887" s="23">
        <v>509</v>
      </c>
    </row>
    <row r="888" spans="1:6" ht="15">
      <c r="A888" s="21" t="str">
        <f t="shared" si="16"/>
        <v>Conseiller supérieur socio-éducatif 8e échelon</v>
      </c>
      <c r="B888" s="10" t="str">
        <f>Filières!$G$21</f>
        <v>Sociale</v>
      </c>
      <c r="C888" s="10" t="str">
        <f>Grades!$C$54</f>
        <v>Conseiller_socio_éducatif</v>
      </c>
      <c r="D888" s="10" t="str">
        <f>Grades!$C$56</f>
        <v>Conseiller supérieur socio-éducatif</v>
      </c>
      <c r="E888" s="9" t="s">
        <v>59</v>
      </c>
      <c r="F888" s="23">
        <v>830</v>
      </c>
    </row>
    <row r="889" spans="1:6" ht="15">
      <c r="A889" s="21" t="str">
        <f t="shared" si="16"/>
        <v>Conseiller supérieur socio-éducatif 7e échelon</v>
      </c>
      <c r="B889" s="10" t="str">
        <f>Filières!$G$21</f>
        <v>Sociale</v>
      </c>
      <c r="C889" s="10" t="str">
        <f>Grades!$C$54</f>
        <v>Conseiller_socio_éducatif</v>
      </c>
      <c r="D889" s="10" t="str">
        <f>Grades!$C$56</f>
        <v>Conseiller supérieur socio-éducatif</v>
      </c>
      <c r="E889" s="9" t="s">
        <v>61</v>
      </c>
      <c r="F889" s="9">
        <v>816</v>
      </c>
    </row>
    <row r="890" spans="1:6" ht="15">
      <c r="A890" s="21" t="str">
        <f t="shared" si="16"/>
        <v>Conseiller supérieur socio-éducatif 6e échelon</v>
      </c>
      <c r="B890" s="10" t="str">
        <f>Filières!$G$21</f>
        <v>Sociale</v>
      </c>
      <c r="C890" s="10" t="str">
        <f>Grades!$C$54</f>
        <v>Conseiller_socio_éducatif</v>
      </c>
      <c r="D890" s="10" t="str">
        <f>Grades!$C$56</f>
        <v>Conseiller supérieur socio-éducatif</v>
      </c>
      <c r="E890" s="9" t="s">
        <v>63</v>
      </c>
      <c r="F890" s="23">
        <v>784</v>
      </c>
    </row>
    <row r="891" spans="1:6" ht="15">
      <c r="A891" s="21" t="str">
        <f t="shared" si="16"/>
        <v>Conseiller supérieur socio-éducatif 5e échelon</v>
      </c>
      <c r="B891" s="10" t="str">
        <f>Filières!$G$21</f>
        <v>Sociale</v>
      </c>
      <c r="C891" s="10" t="str">
        <f>Grades!$C$54</f>
        <v>Conseiller_socio_éducatif</v>
      </c>
      <c r="D891" s="10" t="str">
        <f>Grades!$C$56</f>
        <v>Conseiller supérieur socio-éducatif</v>
      </c>
      <c r="E891" s="9" t="s">
        <v>64</v>
      </c>
      <c r="F891" s="23">
        <v>751</v>
      </c>
    </row>
    <row r="892" spans="1:6" ht="15">
      <c r="A892" s="21" t="str">
        <f t="shared" si="16"/>
        <v>Conseiller supérieur socio-éducatif 4e échelon</v>
      </c>
      <c r="B892" s="10" t="str">
        <f>Filières!$G$21</f>
        <v>Sociale</v>
      </c>
      <c r="C892" s="10" t="str">
        <f>Grades!$C$54</f>
        <v>Conseiller_socio_éducatif</v>
      </c>
      <c r="D892" s="10" t="str">
        <f>Grades!$C$56</f>
        <v>Conseiller supérieur socio-éducatif</v>
      </c>
      <c r="E892" s="9" t="s">
        <v>66</v>
      </c>
      <c r="F892" s="23">
        <v>729</v>
      </c>
    </row>
    <row r="893" spans="1:6" ht="15">
      <c r="A893" s="21" t="str">
        <f t="shared" si="16"/>
        <v>Conseiller supérieur socio-éducatif 3e échelon</v>
      </c>
      <c r="B893" s="10" t="str">
        <f>Filières!$G$21</f>
        <v>Sociale</v>
      </c>
      <c r="C893" s="10" t="str">
        <f>Grades!$C$54</f>
        <v>Conseiller_socio_éducatif</v>
      </c>
      <c r="D893" s="10" t="str">
        <f>Grades!$C$56</f>
        <v>Conseiller supérieur socio-éducatif</v>
      </c>
      <c r="E893" s="9" t="s">
        <v>24</v>
      </c>
      <c r="F893" s="23">
        <v>698</v>
      </c>
    </row>
    <row r="894" spans="1:6" ht="15">
      <c r="A894" s="21" t="str">
        <f t="shared" si="16"/>
        <v>Conseiller supérieur socio-éducatif 2e échelon</v>
      </c>
      <c r="B894" s="10" t="str">
        <f>Filières!$G$21</f>
        <v>Sociale</v>
      </c>
      <c r="C894" s="10" t="str">
        <f>Grades!$C$54</f>
        <v>Conseiller_socio_éducatif</v>
      </c>
      <c r="D894" s="10" t="str">
        <f>Grades!$C$56</f>
        <v>Conseiller supérieur socio-éducatif</v>
      </c>
      <c r="E894" s="9" t="s">
        <v>67</v>
      </c>
      <c r="F894" s="23">
        <v>674</v>
      </c>
    </row>
    <row r="895" spans="1:6" ht="15">
      <c r="A895" s="21" t="str">
        <f t="shared" si="16"/>
        <v>Conseiller supérieur socio-éducatif 1er échelon</v>
      </c>
      <c r="B895" s="10" t="str">
        <f>Filières!$G$21</f>
        <v>Sociale</v>
      </c>
      <c r="C895" s="10" t="str">
        <f>Grades!$C$54</f>
        <v>Conseiller_socio_éducatif</v>
      </c>
      <c r="D895" s="10" t="str">
        <f>Grades!$C$56</f>
        <v>Conseiller supérieur socio-éducatif</v>
      </c>
      <c r="E895" s="9" t="s">
        <v>68</v>
      </c>
      <c r="F895" s="23">
        <v>641</v>
      </c>
    </row>
    <row r="896" spans="1:6" ht="15">
      <c r="A896" s="21" t="str">
        <f aca="true" t="shared" si="17" ref="A896:A958">D896&amp;" "&amp;E896</f>
        <v>Conseiller hors classe socio-éducatif 6e échelon</v>
      </c>
      <c r="B896" s="10" t="str">
        <f>Filières!$G$21</f>
        <v>Sociale</v>
      </c>
      <c r="C896" s="10" t="str">
        <f>Grades!$C$54</f>
        <v>Conseiller_socio_éducatif</v>
      </c>
      <c r="D896" s="10" t="str">
        <f>Grades!$C$57</f>
        <v>Conseiller hors classe socio-éducatif</v>
      </c>
      <c r="E896" s="9" t="s">
        <v>63</v>
      </c>
      <c r="F896" s="23">
        <v>940</v>
      </c>
    </row>
    <row r="897" spans="1:6" ht="15">
      <c r="A897" s="21" t="str">
        <f t="shared" si="17"/>
        <v>Conseiller hors classe socio-éducatif 5e échelon</v>
      </c>
      <c r="B897" s="10" t="str">
        <f>Filières!$G$21</f>
        <v>Sociale</v>
      </c>
      <c r="C897" s="10" t="str">
        <f>Grades!$C$54</f>
        <v>Conseiller_socio_éducatif</v>
      </c>
      <c r="D897" s="10" t="str">
        <f>Grades!$C$57</f>
        <v>Conseiller hors classe socio-éducatif</v>
      </c>
      <c r="E897" s="9" t="s">
        <v>64</v>
      </c>
      <c r="F897" s="23">
        <v>883</v>
      </c>
    </row>
    <row r="898" spans="1:6" ht="15">
      <c r="A898" s="21" t="str">
        <f t="shared" si="17"/>
        <v>Conseiller hors classe socio-éducatif 4e échelon</v>
      </c>
      <c r="B898" s="10" t="str">
        <f>Filières!$G$21</f>
        <v>Sociale</v>
      </c>
      <c r="C898" s="10" t="str">
        <f>Grades!$C$54</f>
        <v>Conseiller_socio_éducatif</v>
      </c>
      <c r="D898" s="10" t="str">
        <f>Grades!$C$57</f>
        <v>Conseiller hors classe socio-éducatif</v>
      </c>
      <c r="E898" s="9" t="s">
        <v>66</v>
      </c>
      <c r="F898" s="23">
        <v>835</v>
      </c>
    </row>
    <row r="899" spans="1:6" ht="15">
      <c r="A899" s="21" t="str">
        <f t="shared" si="17"/>
        <v>Conseiller hors classe socio-éducatif 3e échelon</v>
      </c>
      <c r="B899" s="10" t="str">
        <f>Filières!$G$21</f>
        <v>Sociale</v>
      </c>
      <c r="C899" s="10" t="str">
        <f>Grades!$C$54</f>
        <v>Conseiller_socio_éducatif</v>
      </c>
      <c r="D899" s="10" t="str">
        <f>Grades!$C$57</f>
        <v>Conseiller hors classe socio-éducatif</v>
      </c>
      <c r="E899" s="9" t="s">
        <v>24</v>
      </c>
      <c r="F899" s="23">
        <v>791</v>
      </c>
    </row>
    <row r="900" spans="1:6" ht="15">
      <c r="A900" s="21" t="str">
        <f t="shared" si="17"/>
        <v>Conseiller hors classe socio-éducatif 2e échelon</v>
      </c>
      <c r="B900" s="10" t="str">
        <f>Filières!$G$21</f>
        <v>Sociale</v>
      </c>
      <c r="C900" s="10" t="str">
        <f>Grades!$C$54</f>
        <v>Conseiller_socio_éducatif</v>
      </c>
      <c r="D900" s="10" t="str">
        <f>Grades!$C$57</f>
        <v>Conseiller hors classe socio-éducatif</v>
      </c>
      <c r="E900" s="9" t="s">
        <v>67</v>
      </c>
      <c r="F900" s="23">
        <v>751</v>
      </c>
    </row>
    <row r="901" spans="1:6" ht="15">
      <c r="A901" s="21" t="str">
        <f t="shared" si="17"/>
        <v>Conseiller hors classe socio-éducatif 1er échelon</v>
      </c>
      <c r="B901" s="10" t="str">
        <f>Filières!$G$21</f>
        <v>Sociale</v>
      </c>
      <c r="C901" s="10" t="str">
        <f>Grades!$C$54</f>
        <v>Conseiller_socio_éducatif</v>
      </c>
      <c r="D901" s="10" t="str">
        <f>Grades!$C$57</f>
        <v>Conseiller hors classe socio-éducatif</v>
      </c>
      <c r="E901" s="9" t="s">
        <v>68</v>
      </c>
      <c r="F901" s="23">
        <v>729</v>
      </c>
    </row>
    <row r="902" spans="1:6" ht="15">
      <c r="A902" s="21" t="str">
        <f t="shared" si="17"/>
        <v>Gardien-brigadier 12e échelon</v>
      </c>
      <c r="B902" s="10" t="str">
        <f>Filières!$E$21</f>
        <v>Police_municipale</v>
      </c>
      <c r="C902" s="10" t="str">
        <f>Grades!$A$59</f>
        <v>Agent_police_municipale</v>
      </c>
      <c r="D902" s="10" t="str">
        <f>Grades!$A$60</f>
        <v>Gardien-brigadier</v>
      </c>
      <c r="E902" s="9" t="s">
        <v>51</v>
      </c>
      <c r="F902" s="9">
        <v>486</v>
      </c>
    </row>
    <row r="903" spans="1:6" ht="15">
      <c r="A903" s="21" t="str">
        <f t="shared" si="17"/>
        <v>Gardien-brigadier 11e échelon</v>
      </c>
      <c r="B903" s="10" t="str">
        <f>Filières!$E$21</f>
        <v>Police_municipale</v>
      </c>
      <c r="C903" s="10" t="str">
        <f>Grades!$A$59</f>
        <v>Agent_police_municipale</v>
      </c>
      <c r="D903" s="10" t="str">
        <f>Grades!$A$60</f>
        <v>Gardien-brigadier</v>
      </c>
      <c r="E903" s="9" t="s">
        <v>53</v>
      </c>
      <c r="F903" s="9">
        <v>473</v>
      </c>
    </row>
    <row r="904" spans="1:6" ht="15">
      <c r="A904" s="21" t="str">
        <f t="shared" si="17"/>
        <v>Gardien-brigadier 10e échelon</v>
      </c>
      <c r="B904" s="10" t="str">
        <f>Filières!$E$21</f>
        <v>Police_municipale</v>
      </c>
      <c r="C904" s="10" t="str">
        <f>Grades!$A$59</f>
        <v>Agent_police_municipale</v>
      </c>
      <c r="D904" s="10" t="str">
        <f>Grades!$A$60</f>
        <v>Gardien-brigadier</v>
      </c>
      <c r="E904" s="9" t="s">
        <v>55</v>
      </c>
      <c r="F904" s="9">
        <v>461</v>
      </c>
    </row>
    <row r="905" spans="1:6" ht="15">
      <c r="A905" s="21" t="str">
        <f t="shared" si="17"/>
        <v>Gardien-brigadier 9e échelon</v>
      </c>
      <c r="B905" s="10" t="str">
        <f>Filières!$E$21</f>
        <v>Police_municipale</v>
      </c>
      <c r="C905" s="10" t="str">
        <f>Grades!$A$59</f>
        <v>Agent_police_municipale</v>
      </c>
      <c r="D905" s="10" t="str">
        <f>Grades!$A$60</f>
        <v>Gardien-brigadier</v>
      </c>
      <c r="E905" s="9" t="s">
        <v>57</v>
      </c>
      <c r="F905" s="9">
        <v>446</v>
      </c>
    </row>
    <row r="906" spans="1:6" ht="15">
      <c r="A906" s="21" t="str">
        <f t="shared" si="17"/>
        <v>Gardien-brigadier 8e échelon</v>
      </c>
      <c r="B906" s="10" t="str">
        <f>Filières!$E$21</f>
        <v>Police_municipale</v>
      </c>
      <c r="C906" s="10" t="str">
        <f>Grades!$A$59</f>
        <v>Agent_police_municipale</v>
      </c>
      <c r="D906" s="10" t="str">
        <f>Grades!$A$60</f>
        <v>Gardien-brigadier</v>
      </c>
      <c r="E906" s="9" t="s">
        <v>59</v>
      </c>
      <c r="F906" s="9">
        <v>430</v>
      </c>
    </row>
    <row r="907" spans="1:6" ht="15">
      <c r="A907" s="21" t="str">
        <f t="shared" si="17"/>
        <v>Gardien-brigadier 7e échelon</v>
      </c>
      <c r="B907" s="10" t="str">
        <f>Filières!$E$21</f>
        <v>Police_municipale</v>
      </c>
      <c r="C907" s="10" t="str">
        <f>Grades!$A$59</f>
        <v>Agent_police_municipale</v>
      </c>
      <c r="D907" s="10" t="str">
        <f>Grades!$A$60</f>
        <v>Gardien-brigadier</v>
      </c>
      <c r="E907" s="9" t="s">
        <v>61</v>
      </c>
      <c r="F907" s="9">
        <v>416</v>
      </c>
    </row>
    <row r="908" spans="1:6" ht="15">
      <c r="A908" s="21" t="str">
        <f t="shared" si="17"/>
        <v>Gardien-brigadier 6e échelon</v>
      </c>
      <c r="B908" s="10" t="str">
        <f>Filières!$E$21</f>
        <v>Police_municipale</v>
      </c>
      <c r="C908" s="10" t="str">
        <f>Grades!$A$59</f>
        <v>Agent_police_municipale</v>
      </c>
      <c r="D908" s="10" t="str">
        <f>Grades!$A$60</f>
        <v>Gardien-brigadier</v>
      </c>
      <c r="E908" s="9" t="s">
        <v>63</v>
      </c>
      <c r="F908" s="9">
        <v>404</v>
      </c>
    </row>
    <row r="909" spans="1:6" ht="15">
      <c r="A909" s="21" t="str">
        <f t="shared" si="17"/>
        <v>Gardien-brigadier 5e échelon</v>
      </c>
      <c r="B909" s="10" t="str">
        <f>Filières!$E$21</f>
        <v>Police_municipale</v>
      </c>
      <c r="C909" s="10" t="str">
        <f>Grades!$A$59</f>
        <v>Agent_police_municipale</v>
      </c>
      <c r="D909" s="10" t="str">
        <f>Grades!$A$60</f>
        <v>Gardien-brigadier</v>
      </c>
      <c r="E909" s="9" t="s">
        <v>64</v>
      </c>
      <c r="F909" s="9">
        <v>396</v>
      </c>
    </row>
    <row r="910" spans="1:6" ht="15">
      <c r="A910" s="21" t="str">
        <f t="shared" si="17"/>
        <v>Gardien-brigadier 4e échelon</v>
      </c>
      <c r="B910" s="10" t="str">
        <f>Filières!$E$21</f>
        <v>Police_municipale</v>
      </c>
      <c r="C910" s="10" t="str">
        <f>Grades!$A$59</f>
        <v>Agent_police_municipale</v>
      </c>
      <c r="D910" s="10" t="str">
        <f>Grades!$A$60</f>
        <v>Gardien-brigadier</v>
      </c>
      <c r="E910" s="9" t="s">
        <v>66</v>
      </c>
      <c r="F910" s="9">
        <v>387</v>
      </c>
    </row>
    <row r="911" spans="1:6" ht="15">
      <c r="A911" s="21" t="str">
        <f t="shared" si="17"/>
        <v>Gardien-brigadier 3e échelon</v>
      </c>
      <c r="B911" s="10" t="str">
        <f>Filières!$E$21</f>
        <v>Police_municipale</v>
      </c>
      <c r="C911" s="10" t="str">
        <f>Grades!$A$59</f>
        <v>Agent_police_municipale</v>
      </c>
      <c r="D911" s="10" t="str">
        <f>Grades!$A$60</f>
        <v>Gardien-brigadier</v>
      </c>
      <c r="E911" s="9" t="s">
        <v>24</v>
      </c>
      <c r="F911" s="9">
        <v>376</v>
      </c>
    </row>
    <row r="912" spans="1:6" ht="15">
      <c r="A912" s="21" t="str">
        <f t="shared" si="17"/>
        <v>Gardien-brigadier 2e échelon</v>
      </c>
      <c r="B912" s="10" t="str">
        <f>Filières!$E$21</f>
        <v>Police_municipale</v>
      </c>
      <c r="C912" s="10" t="str">
        <f>Grades!$A$59</f>
        <v>Agent_police_municipale</v>
      </c>
      <c r="D912" s="10" t="str">
        <f>Grades!$A$60</f>
        <v>Gardien-brigadier</v>
      </c>
      <c r="E912" s="9" t="s">
        <v>67</v>
      </c>
      <c r="F912" s="9">
        <v>371</v>
      </c>
    </row>
    <row r="913" spans="1:6" ht="15">
      <c r="A913" s="21" t="str">
        <f t="shared" si="17"/>
        <v>Gardien-brigadier 1er échelon</v>
      </c>
      <c r="B913" s="10" t="str">
        <f>Filières!$E$21</f>
        <v>Police_municipale</v>
      </c>
      <c r="C913" s="10" t="str">
        <f>Grades!$A$59</f>
        <v>Agent_police_municipale</v>
      </c>
      <c r="D913" s="10" t="str">
        <f>Grades!$A$60</f>
        <v>Gardien-brigadier</v>
      </c>
      <c r="E913" s="9" t="s">
        <v>68</v>
      </c>
      <c r="F913" s="9">
        <v>368</v>
      </c>
    </row>
    <row r="914" spans="1:6" ht="15">
      <c r="A914" s="21" t="str">
        <f t="shared" si="17"/>
        <v>Brigadier 12e échelon</v>
      </c>
      <c r="B914" s="10" t="str">
        <f>Filières!$E$21</f>
        <v>Police_municipale</v>
      </c>
      <c r="C914" s="10" t="str">
        <f>Grades!$A$59</f>
        <v>Agent_police_municipale</v>
      </c>
      <c r="D914" s="10" t="str">
        <f>Grades!$A$61</f>
        <v>Brigadier</v>
      </c>
      <c r="E914" s="9" t="s">
        <v>51</v>
      </c>
      <c r="F914" s="9">
        <v>486</v>
      </c>
    </row>
    <row r="915" spans="1:6" ht="15">
      <c r="A915" s="21" t="str">
        <f t="shared" si="17"/>
        <v>Brigadier 11e échelon</v>
      </c>
      <c r="B915" s="10" t="str">
        <f>Filières!$E$21</f>
        <v>Police_municipale</v>
      </c>
      <c r="C915" s="10" t="str">
        <f>Grades!$A$59</f>
        <v>Agent_police_municipale</v>
      </c>
      <c r="D915" s="10" t="str">
        <f>Grades!$A$61</f>
        <v>Brigadier</v>
      </c>
      <c r="E915" s="9" t="s">
        <v>53</v>
      </c>
      <c r="F915" s="9">
        <v>473</v>
      </c>
    </row>
    <row r="916" spans="1:6" ht="15">
      <c r="A916" s="21" t="str">
        <f t="shared" si="17"/>
        <v>Brigadier 10e échelon</v>
      </c>
      <c r="B916" s="10" t="str">
        <f>Filières!$E$21</f>
        <v>Police_municipale</v>
      </c>
      <c r="C916" s="10" t="str">
        <f>Grades!$A$59</f>
        <v>Agent_police_municipale</v>
      </c>
      <c r="D916" s="10" t="str">
        <f>Grades!$A$61</f>
        <v>Brigadier</v>
      </c>
      <c r="E916" s="9" t="s">
        <v>55</v>
      </c>
      <c r="F916" s="9">
        <v>461</v>
      </c>
    </row>
    <row r="917" spans="1:6" ht="15">
      <c r="A917" s="21" t="str">
        <f t="shared" si="17"/>
        <v>Brigadier 9e échelon</v>
      </c>
      <c r="B917" s="10" t="str">
        <f>Filières!$E$21</f>
        <v>Police_municipale</v>
      </c>
      <c r="C917" s="10" t="str">
        <f>Grades!$A$59</f>
        <v>Agent_police_municipale</v>
      </c>
      <c r="D917" s="10" t="str">
        <f>Grades!$A$61</f>
        <v>Brigadier</v>
      </c>
      <c r="E917" s="9" t="s">
        <v>57</v>
      </c>
      <c r="F917" s="9">
        <v>446</v>
      </c>
    </row>
    <row r="918" spans="1:6" ht="15">
      <c r="A918" s="21" t="str">
        <f t="shared" si="17"/>
        <v>Brigadier 8e échelon</v>
      </c>
      <c r="B918" s="10" t="str">
        <f>Filières!$E$21</f>
        <v>Police_municipale</v>
      </c>
      <c r="C918" s="10" t="str">
        <f>Grades!$A$59</f>
        <v>Agent_police_municipale</v>
      </c>
      <c r="D918" s="10" t="str">
        <f>Grades!$A$61</f>
        <v>Brigadier</v>
      </c>
      <c r="E918" s="9" t="s">
        <v>59</v>
      </c>
      <c r="F918" s="9">
        <v>430</v>
      </c>
    </row>
    <row r="919" spans="1:6" ht="15">
      <c r="A919" s="21" t="str">
        <f t="shared" si="17"/>
        <v>Brigadier 7e échelon</v>
      </c>
      <c r="B919" s="10" t="str">
        <f>Filières!$E$21</f>
        <v>Police_municipale</v>
      </c>
      <c r="C919" s="10" t="str">
        <f>Grades!$A$59</f>
        <v>Agent_police_municipale</v>
      </c>
      <c r="D919" s="10" t="str">
        <f>Grades!$A$61</f>
        <v>Brigadier</v>
      </c>
      <c r="E919" s="9" t="s">
        <v>61</v>
      </c>
      <c r="F919" s="9">
        <v>416</v>
      </c>
    </row>
    <row r="920" spans="1:6" ht="15">
      <c r="A920" s="21" t="str">
        <f t="shared" si="17"/>
        <v>Brigadier 6e échelon</v>
      </c>
      <c r="B920" s="10" t="str">
        <f>Filières!$E$21</f>
        <v>Police_municipale</v>
      </c>
      <c r="C920" s="10" t="str">
        <f>Grades!$A$59</f>
        <v>Agent_police_municipale</v>
      </c>
      <c r="D920" s="10" t="str">
        <f>Grades!$A$61</f>
        <v>Brigadier</v>
      </c>
      <c r="E920" s="9" t="s">
        <v>63</v>
      </c>
      <c r="F920" s="9">
        <v>404</v>
      </c>
    </row>
    <row r="921" spans="1:6" ht="15">
      <c r="A921" s="21" t="str">
        <f t="shared" si="17"/>
        <v>Brigadier 5e échelon</v>
      </c>
      <c r="B921" s="10" t="str">
        <f>Filières!$E$21</f>
        <v>Police_municipale</v>
      </c>
      <c r="C921" s="10" t="str">
        <f>Grades!$A$59</f>
        <v>Agent_police_municipale</v>
      </c>
      <c r="D921" s="10" t="str">
        <f>Grades!$A$61</f>
        <v>Brigadier</v>
      </c>
      <c r="E921" s="9" t="s">
        <v>64</v>
      </c>
      <c r="F921" s="9">
        <v>396</v>
      </c>
    </row>
    <row r="922" spans="1:6" ht="15">
      <c r="A922" s="21" t="str">
        <f t="shared" si="17"/>
        <v>Brigadier 4e échelon</v>
      </c>
      <c r="B922" s="10" t="str">
        <f>Filières!$E$21</f>
        <v>Police_municipale</v>
      </c>
      <c r="C922" s="10" t="str">
        <f>Grades!$A$59</f>
        <v>Agent_police_municipale</v>
      </c>
      <c r="D922" s="10" t="str">
        <f>Grades!$A$61</f>
        <v>Brigadier</v>
      </c>
      <c r="E922" s="9" t="s">
        <v>66</v>
      </c>
      <c r="F922" s="9">
        <v>387</v>
      </c>
    </row>
    <row r="923" spans="1:6" ht="15">
      <c r="A923" s="21" t="str">
        <f t="shared" si="17"/>
        <v>Brigadier 3e échelon</v>
      </c>
      <c r="B923" s="10" t="str">
        <f>Filières!$E$21</f>
        <v>Police_municipale</v>
      </c>
      <c r="C923" s="10" t="str">
        <f>Grades!$A$59</f>
        <v>Agent_police_municipale</v>
      </c>
      <c r="D923" s="10" t="str">
        <f>Grades!$A$61</f>
        <v>Brigadier</v>
      </c>
      <c r="E923" s="9" t="s">
        <v>24</v>
      </c>
      <c r="F923" s="9">
        <v>376</v>
      </c>
    </row>
    <row r="924" spans="1:6" ht="15">
      <c r="A924" s="21" t="str">
        <f t="shared" si="17"/>
        <v>Brigadier 2e échelon</v>
      </c>
      <c r="B924" s="10" t="str">
        <f>Filières!$E$21</f>
        <v>Police_municipale</v>
      </c>
      <c r="C924" s="10" t="str">
        <f>Grades!$A$59</f>
        <v>Agent_police_municipale</v>
      </c>
      <c r="D924" s="10" t="str">
        <f>Grades!$A$61</f>
        <v>Brigadier</v>
      </c>
      <c r="E924" s="9" t="s">
        <v>67</v>
      </c>
      <c r="F924" s="9">
        <v>371</v>
      </c>
    </row>
    <row r="925" spans="1:6" ht="15">
      <c r="A925" s="21" t="str">
        <f t="shared" si="17"/>
        <v>Brigadier 1er échelon</v>
      </c>
      <c r="B925" s="10" t="str">
        <f>Filières!$E$21</f>
        <v>Police_municipale</v>
      </c>
      <c r="C925" s="10" t="str">
        <f>Grades!$A$59</f>
        <v>Agent_police_municipale</v>
      </c>
      <c r="D925" s="10" t="str">
        <f>Grades!$A$61</f>
        <v>Brigadier</v>
      </c>
      <c r="E925" s="9" t="s">
        <v>68</v>
      </c>
      <c r="F925" s="9">
        <v>368</v>
      </c>
    </row>
    <row r="926" spans="1:6" ht="15">
      <c r="A926" s="21" t="str">
        <f t="shared" si="17"/>
        <v>Brigadier-chef principal Echelon spécial</v>
      </c>
      <c r="B926" s="10" t="str">
        <f>Filières!$E$21</f>
        <v>Police_municipale</v>
      </c>
      <c r="C926" s="10" t="str">
        <f>Grades!$A$59</f>
        <v>Agent_police_municipale</v>
      </c>
      <c r="D926" s="10" t="str">
        <f>Grades!$A$62</f>
        <v>Brigadier-chef principal</v>
      </c>
      <c r="E926" s="9" t="s">
        <v>73</v>
      </c>
      <c r="F926" s="9">
        <v>597</v>
      </c>
    </row>
    <row r="927" spans="1:6" ht="15">
      <c r="A927" s="21" t="str">
        <f t="shared" si="17"/>
        <v>Brigadier-chef principal 9e échelon</v>
      </c>
      <c r="B927" s="10" t="str">
        <f>Filières!$E$21</f>
        <v>Police_municipale</v>
      </c>
      <c r="C927" s="10" t="str">
        <f>Grades!$A$59</f>
        <v>Agent_police_municipale</v>
      </c>
      <c r="D927" s="10" t="str">
        <f>Grades!$A$62</f>
        <v>Brigadier-chef principal</v>
      </c>
      <c r="E927" s="9" t="s">
        <v>57</v>
      </c>
      <c r="F927" s="9">
        <v>566</v>
      </c>
    </row>
    <row r="928" spans="1:6" ht="15">
      <c r="A928" s="21" t="str">
        <f t="shared" si="17"/>
        <v>Brigadier-chef principal 8e échelon</v>
      </c>
      <c r="B928" s="10" t="str">
        <f>Filières!$E$21</f>
        <v>Police_municipale</v>
      </c>
      <c r="C928" s="10" t="str">
        <f>Grades!$A$59</f>
        <v>Agent_police_municipale</v>
      </c>
      <c r="D928" s="10" t="str">
        <f>Grades!$A$62</f>
        <v>Brigadier-chef principal</v>
      </c>
      <c r="E928" s="9" t="s">
        <v>59</v>
      </c>
      <c r="F928" s="9">
        <v>526</v>
      </c>
    </row>
    <row r="929" spans="1:6" ht="15">
      <c r="A929" s="21" t="str">
        <f t="shared" si="17"/>
        <v>Brigadier-chef principal 7e échelon</v>
      </c>
      <c r="B929" s="10" t="str">
        <f>Filières!$E$21</f>
        <v>Police_municipale</v>
      </c>
      <c r="C929" s="10" t="str">
        <f>Grades!$A$59</f>
        <v>Agent_police_municipale</v>
      </c>
      <c r="D929" s="10" t="str">
        <f>Grades!$A$62</f>
        <v>Brigadier-chef principal</v>
      </c>
      <c r="E929" s="9" t="s">
        <v>61</v>
      </c>
      <c r="F929" s="9">
        <v>501</v>
      </c>
    </row>
    <row r="930" spans="1:6" ht="15">
      <c r="A930" s="21" t="str">
        <f t="shared" si="17"/>
        <v>Brigadier-chef principal 6e échelon</v>
      </c>
      <c r="B930" s="10" t="str">
        <f>Filières!$E$21</f>
        <v>Police_municipale</v>
      </c>
      <c r="C930" s="10" t="str">
        <f>Grades!$A$59</f>
        <v>Agent_police_municipale</v>
      </c>
      <c r="D930" s="10" t="str">
        <f>Grades!$A$62</f>
        <v>Brigadier-chef principal</v>
      </c>
      <c r="E930" s="9" t="s">
        <v>63</v>
      </c>
      <c r="F930" s="9">
        <v>487</v>
      </c>
    </row>
    <row r="931" spans="1:6" ht="15">
      <c r="A931" s="21" t="str">
        <f t="shared" si="17"/>
        <v>Brigadier-chef principal 5e échelon</v>
      </c>
      <c r="B931" s="10" t="str">
        <f>Filières!$E$21</f>
        <v>Police_municipale</v>
      </c>
      <c r="C931" s="10" t="str">
        <f>Grades!$A$59</f>
        <v>Agent_police_municipale</v>
      </c>
      <c r="D931" s="10" t="str">
        <f>Grades!$A$62</f>
        <v>Brigadier-chef principal</v>
      </c>
      <c r="E931" s="9" t="s">
        <v>64</v>
      </c>
      <c r="F931" s="9">
        <v>469</v>
      </c>
    </row>
    <row r="932" spans="1:6" ht="15">
      <c r="A932" s="21" t="str">
        <f t="shared" si="17"/>
        <v>Brigadier-chef principal 4e échelon</v>
      </c>
      <c r="B932" s="10" t="str">
        <f>Filières!$E$21</f>
        <v>Police_municipale</v>
      </c>
      <c r="C932" s="10" t="str">
        <f>Grades!$A$59</f>
        <v>Agent_police_municipale</v>
      </c>
      <c r="D932" s="10" t="str">
        <f>Grades!$A$62</f>
        <v>Brigadier-chef principal</v>
      </c>
      <c r="E932" s="9" t="s">
        <v>66</v>
      </c>
      <c r="F932" s="9">
        <v>445</v>
      </c>
    </row>
    <row r="933" spans="1:6" ht="15">
      <c r="A933" s="21" t="str">
        <f t="shared" si="17"/>
        <v>Brigadier-chef principal 3e échelon</v>
      </c>
      <c r="B933" s="10" t="str">
        <f>Filières!$E$21</f>
        <v>Police_municipale</v>
      </c>
      <c r="C933" s="10" t="str">
        <f>Grades!$A$59</f>
        <v>Agent_police_municipale</v>
      </c>
      <c r="D933" s="10" t="str">
        <f>Grades!$A$62</f>
        <v>Brigadier-chef principal</v>
      </c>
      <c r="E933" s="9" t="s">
        <v>24</v>
      </c>
      <c r="F933" s="9">
        <v>425</v>
      </c>
    </row>
    <row r="934" spans="1:6" ht="15">
      <c r="A934" s="21" t="str">
        <f t="shared" si="17"/>
        <v>Brigadier-chef principal 2e échelon</v>
      </c>
      <c r="B934" s="10" t="str">
        <f>Filières!$E$21</f>
        <v>Police_municipale</v>
      </c>
      <c r="C934" s="10" t="str">
        <f>Grades!$A$59</f>
        <v>Agent_police_municipale</v>
      </c>
      <c r="D934" s="10" t="str">
        <f>Grades!$A$62</f>
        <v>Brigadier-chef principal</v>
      </c>
      <c r="E934" s="9" t="s">
        <v>67</v>
      </c>
      <c r="F934" s="9">
        <v>407</v>
      </c>
    </row>
    <row r="935" spans="1:6" ht="15">
      <c r="A935" s="21" t="str">
        <f t="shared" si="17"/>
        <v>Brigadier-chef principal 1er échelon</v>
      </c>
      <c r="B935" s="10" t="str">
        <f>Filières!$E$21</f>
        <v>Police_municipale</v>
      </c>
      <c r="C935" s="10" t="str">
        <f>Grades!$A$59</f>
        <v>Agent_police_municipale</v>
      </c>
      <c r="D935" s="10" t="str">
        <f>Grades!$A$62</f>
        <v>Brigadier-chef principal</v>
      </c>
      <c r="E935" s="9" t="s">
        <v>68</v>
      </c>
      <c r="F935" s="9">
        <v>390</v>
      </c>
    </row>
    <row r="936" spans="1:6" ht="15">
      <c r="A936" s="21" t="str">
        <f t="shared" si="17"/>
        <v>Chef de police (extinction) Echelon spécial</v>
      </c>
      <c r="B936" s="10" t="str">
        <f>Filières!$E$21</f>
        <v>Police_municipale</v>
      </c>
      <c r="C936" s="10" t="str">
        <f>Grades!$A$59</f>
        <v>Agent_police_municipale</v>
      </c>
      <c r="D936" s="10" t="str">
        <f>Grades!$A$63</f>
        <v>Chef de police (extinction)</v>
      </c>
      <c r="E936" s="9" t="s">
        <v>73</v>
      </c>
      <c r="F936" s="9">
        <v>597</v>
      </c>
    </row>
    <row r="937" spans="1:6" ht="15">
      <c r="A937" s="21" t="str">
        <f t="shared" si="17"/>
        <v>Chef de police (extinction) 7e échelon</v>
      </c>
      <c r="B937" s="10" t="str">
        <f>Filières!$E$21</f>
        <v>Police_municipale</v>
      </c>
      <c r="C937" s="10" t="str">
        <f>Grades!$A$59</f>
        <v>Agent_police_municipale</v>
      </c>
      <c r="D937" s="10" t="str">
        <f>Grades!$A$63</f>
        <v>Chef de police (extinction)</v>
      </c>
      <c r="E937" s="9" t="s">
        <v>61</v>
      </c>
      <c r="F937" s="9">
        <v>566</v>
      </c>
    </row>
    <row r="938" spans="1:6" ht="15">
      <c r="A938" s="21" t="str">
        <f t="shared" si="17"/>
        <v>Chef de police (extinction) 6e échelon</v>
      </c>
      <c r="B938" s="10" t="str">
        <f>Filières!$E$21</f>
        <v>Police_municipale</v>
      </c>
      <c r="C938" s="10" t="str">
        <f>Grades!$A$59</f>
        <v>Agent_police_municipale</v>
      </c>
      <c r="D938" s="10" t="str">
        <f>Grades!$A$63</f>
        <v>Chef de police (extinction)</v>
      </c>
      <c r="E938" s="9" t="s">
        <v>63</v>
      </c>
      <c r="F938" s="9">
        <v>526</v>
      </c>
    </row>
    <row r="939" spans="1:6" ht="15">
      <c r="A939" s="21" t="str">
        <f t="shared" si="17"/>
        <v>Chef de police (extinction) 5e échelon</v>
      </c>
      <c r="B939" s="10" t="str">
        <f>Filières!$E$21</f>
        <v>Police_municipale</v>
      </c>
      <c r="C939" s="10" t="str">
        <f>Grades!$A$59</f>
        <v>Agent_police_municipale</v>
      </c>
      <c r="D939" s="10" t="str">
        <f>Grades!$A$63</f>
        <v>Chef de police (extinction)</v>
      </c>
      <c r="E939" s="9" t="s">
        <v>64</v>
      </c>
      <c r="F939" s="9">
        <v>473</v>
      </c>
    </row>
    <row r="940" spans="1:6" ht="15">
      <c r="A940" s="21" t="str">
        <f t="shared" si="17"/>
        <v>Chef de police (extinction) 4e échelon</v>
      </c>
      <c r="B940" s="10" t="str">
        <f>Filières!$E$21</f>
        <v>Police_municipale</v>
      </c>
      <c r="C940" s="10" t="str">
        <f>Grades!$A$59</f>
        <v>Agent_police_municipale</v>
      </c>
      <c r="D940" s="10" t="str">
        <f>Grades!$A$63</f>
        <v>Chef de police (extinction)</v>
      </c>
      <c r="E940" s="9" t="s">
        <v>66</v>
      </c>
      <c r="F940" s="9">
        <v>454</v>
      </c>
    </row>
    <row r="941" spans="1:6" ht="15">
      <c r="A941" s="21" t="str">
        <f t="shared" si="17"/>
        <v>Chef de police (extinction) 3e échelon</v>
      </c>
      <c r="B941" s="10" t="str">
        <f>Filières!$E$21</f>
        <v>Police_municipale</v>
      </c>
      <c r="C941" s="10" t="str">
        <f>Grades!$A$59</f>
        <v>Agent_police_municipale</v>
      </c>
      <c r="D941" s="10" t="str">
        <f>Grades!$A$63</f>
        <v>Chef de police (extinction)</v>
      </c>
      <c r="E941" s="9" t="s">
        <v>24</v>
      </c>
      <c r="F941" s="9">
        <v>425</v>
      </c>
    </row>
    <row r="942" spans="1:6" ht="15">
      <c r="A942" s="21" t="str">
        <f t="shared" si="17"/>
        <v>Chef de police (extinction) 2e échelon</v>
      </c>
      <c r="B942" s="10" t="str">
        <f>Filières!$E$21</f>
        <v>Police_municipale</v>
      </c>
      <c r="C942" s="10" t="str">
        <f>Grades!$A$59</f>
        <v>Agent_police_municipale</v>
      </c>
      <c r="D942" s="10" t="str">
        <f>Grades!$A$63</f>
        <v>Chef de police (extinction)</v>
      </c>
      <c r="E942" s="9" t="s">
        <v>67</v>
      </c>
      <c r="F942" s="9">
        <v>417</v>
      </c>
    </row>
    <row r="943" spans="1:6" ht="15">
      <c r="A943" s="21" t="str">
        <f t="shared" si="17"/>
        <v>Chef de police (extinction) 1er échelon</v>
      </c>
      <c r="B943" s="10" t="str">
        <f>Filières!$E$21</f>
        <v>Police_municipale</v>
      </c>
      <c r="C943" s="10" t="str">
        <f>Grades!$A$59</f>
        <v>Agent_police_municipale</v>
      </c>
      <c r="D943" s="10" t="str">
        <f>Grades!$A$63</f>
        <v>Chef de police (extinction)</v>
      </c>
      <c r="E943" s="9" t="s">
        <v>68</v>
      </c>
      <c r="F943" s="9">
        <v>394</v>
      </c>
    </row>
    <row r="944" spans="1:6" ht="15">
      <c r="A944" s="21" t="str">
        <f t="shared" si="17"/>
        <v>Chef de service de police municipale 13e échelon</v>
      </c>
      <c r="B944" s="10" t="str">
        <f>Filières!$E$21</f>
        <v>Police_municipale</v>
      </c>
      <c r="C944" s="10" t="str">
        <f>Grades!$C$59</f>
        <v>Chef_service_police_municipale</v>
      </c>
      <c r="D944" s="10" t="str">
        <f>Grades!$C$60</f>
        <v>Chef de service de police municipale</v>
      </c>
      <c r="E944" s="9" t="s">
        <v>49</v>
      </c>
      <c r="F944" s="9">
        <v>597</v>
      </c>
    </row>
    <row r="945" spans="1:6" ht="15">
      <c r="A945" s="21" t="str">
        <f t="shared" si="17"/>
        <v>Chef de service de police municipale 12e échelon</v>
      </c>
      <c r="B945" s="10" t="str">
        <f>Filières!$E$21</f>
        <v>Police_municipale</v>
      </c>
      <c r="C945" s="10" t="str">
        <f>Grades!$C$59</f>
        <v>Chef_service_police_municipale</v>
      </c>
      <c r="D945" s="10" t="str">
        <f>Grades!$C$60</f>
        <v>Chef de service de police municipale</v>
      </c>
      <c r="E945" s="9" t="s">
        <v>51</v>
      </c>
      <c r="F945" s="9">
        <v>563</v>
      </c>
    </row>
    <row r="946" spans="1:6" ht="15">
      <c r="A946" s="21" t="str">
        <f t="shared" si="17"/>
        <v>Chef de service de police municipale 11e échelon</v>
      </c>
      <c r="B946" s="10" t="str">
        <f>Filières!$E$21</f>
        <v>Police_municipale</v>
      </c>
      <c r="C946" s="10" t="str">
        <f>Grades!$C$59</f>
        <v>Chef_service_police_municipale</v>
      </c>
      <c r="D946" s="10" t="str">
        <f>Grades!$C$60</f>
        <v>Chef de service de police municipale</v>
      </c>
      <c r="E946" s="9" t="s">
        <v>53</v>
      </c>
      <c r="F946" s="9">
        <v>538</v>
      </c>
    </row>
    <row r="947" spans="1:6" ht="15">
      <c r="A947" s="21" t="str">
        <f t="shared" si="17"/>
        <v>Chef de service de police municipale 10e échelon</v>
      </c>
      <c r="B947" s="10" t="str">
        <f>Filières!$E$21</f>
        <v>Police_municipale</v>
      </c>
      <c r="C947" s="10" t="str">
        <f>Grades!$C$59</f>
        <v>Chef_service_police_municipale</v>
      </c>
      <c r="D947" s="10" t="str">
        <f>Grades!$C$60</f>
        <v>Chef de service de police municipale</v>
      </c>
      <c r="E947" s="9" t="s">
        <v>55</v>
      </c>
      <c r="F947" s="9">
        <v>513</v>
      </c>
    </row>
    <row r="948" spans="1:6" ht="15">
      <c r="A948" s="21" t="str">
        <f t="shared" si="17"/>
        <v>Chef de service de police municipale 9e échelon</v>
      </c>
      <c r="B948" s="10" t="str">
        <f>Filières!$E$21</f>
        <v>Police_municipale</v>
      </c>
      <c r="C948" s="10" t="str">
        <f>Grades!$C$59</f>
        <v>Chef_service_police_municipale</v>
      </c>
      <c r="D948" s="10" t="str">
        <f>Grades!$C$60</f>
        <v>Chef de service de police municipale</v>
      </c>
      <c r="E948" s="9" t="s">
        <v>57</v>
      </c>
      <c r="F948" s="9">
        <v>500</v>
      </c>
    </row>
    <row r="949" spans="1:6" ht="15">
      <c r="A949" s="21" t="str">
        <f t="shared" si="17"/>
        <v>Chef de service de police municipale 8e échelon</v>
      </c>
      <c r="B949" s="10" t="str">
        <f>Filières!$E$21</f>
        <v>Police_municipale</v>
      </c>
      <c r="C949" s="10" t="str">
        <f>Grades!$C$59</f>
        <v>Chef_service_police_municipale</v>
      </c>
      <c r="D949" s="10" t="str">
        <f>Grades!$C$60</f>
        <v>Chef de service de police municipale</v>
      </c>
      <c r="E949" s="9" t="s">
        <v>59</v>
      </c>
      <c r="F949" s="9">
        <v>478</v>
      </c>
    </row>
    <row r="950" spans="1:6" ht="15">
      <c r="A950" s="21" t="str">
        <f t="shared" si="17"/>
        <v>Chef de service de police municipale 7e échelon</v>
      </c>
      <c r="B950" s="10" t="str">
        <f>Filières!$E$21</f>
        <v>Police_municipale</v>
      </c>
      <c r="C950" s="10" t="str">
        <f>Grades!$C$59</f>
        <v>Chef_service_police_municipale</v>
      </c>
      <c r="D950" s="10" t="str">
        <f>Grades!$C$60</f>
        <v>Chef de service de police municipale</v>
      </c>
      <c r="E950" s="9" t="s">
        <v>61</v>
      </c>
      <c r="F950" s="9">
        <v>452</v>
      </c>
    </row>
    <row r="951" spans="1:6" ht="15">
      <c r="A951" s="21" t="str">
        <f t="shared" si="17"/>
        <v>Chef de service de police municipale 6e échelon</v>
      </c>
      <c r="B951" s="10" t="str">
        <f>Filières!$E$21</f>
        <v>Police_municipale</v>
      </c>
      <c r="C951" s="10" t="str">
        <f>Grades!$C$59</f>
        <v>Chef_service_police_municipale</v>
      </c>
      <c r="D951" s="10" t="str">
        <f>Grades!$C$60</f>
        <v>Chef de service de police municipale</v>
      </c>
      <c r="E951" s="9" t="s">
        <v>63</v>
      </c>
      <c r="F951" s="9">
        <v>431</v>
      </c>
    </row>
    <row r="952" spans="1:6" ht="15">
      <c r="A952" s="21" t="str">
        <f t="shared" si="17"/>
        <v>Chef de service de police municipale 5e échelon</v>
      </c>
      <c r="B952" s="10" t="str">
        <f>Filières!$E$21</f>
        <v>Police_municipale</v>
      </c>
      <c r="C952" s="10" t="str">
        <f>Grades!$C$59</f>
        <v>Chef_service_police_municipale</v>
      </c>
      <c r="D952" s="10" t="str">
        <f>Grades!$C$60</f>
        <v>Chef de service de police municipale</v>
      </c>
      <c r="E952" s="9" t="s">
        <v>64</v>
      </c>
      <c r="F952" s="9">
        <v>415</v>
      </c>
    </row>
    <row r="953" spans="1:6" ht="15">
      <c r="A953" s="21" t="str">
        <f t="shared" si="17"/>
        <v>Chef de service de police municipale 4e échelon</v>
      </c>
      <c r="B953" s="10" t="str">
        <f>Filières!$E$21</f>
        <v>Police_municipale</v>
      </c>
      <c r="C953" s="10" t="str">
        <f>Grades!$C$59</f>
        <v>Chef_service_police_municipale</v>
      </c>
      <c r="D953" s="10" t="str">
        <f>Grades!$C$60</f>
        <v>Chef de service de police municipale</v>
      </c>
      <c r="E953" s="9" t="s">
        <v>66</v>
      </c>
      <c r="F953" s="9">
        <v>401</v>
      </c>
    </row>
    <row r="954" spans="1:6" ht="15">
      <c r="A954" s="21" t="str">
        <f t="shared" si="17"/>
        <v>Chef de service de police municipale 3e échelon</v>
      </c>
      <c r="B954" s="10" t="str">
        <f>Filières!$E$21</f>
        <v>Police_municipale</v>
      </c>
      <c r="C954" s="10" t="str">
        <f>Grades!$C$59</f>
        <v>Chef_service_police_municipale</v>
      </c>
      <c r="D954" s="10" t="str">
        <f>Grades!$C$60</f>
        <v>Chef de service de police municipale</v>
      </c>
      <c r="E954" s="9" t="s">
        <v>24</v>
      </c>
      <c r="F954" s="9">
        <v>397</v>
      </c>
    </row>
    <row r="955" spans="1:6" ht="15">
      <c r="A955" s="21" t="str">
        <f t="shared" si="17"/>
        <v>Chef de service de police municipale 2e échelon</v>
      </c>
      <c r="B955" s="10" t="str">
        <f>Filières!$E$21</f>
        <v>Police_municipale</v>
      </c>
      <c r="C955" s="10" t="str">
        <f>Grades!$C$59</f>
        <v>Chef_service_police_municipale</v>
      </c>
      <c r="D955" s="10" t="str">
        <f>Grades!$C$60</f>
        <v>Chef de service de police municipale</v>
      </c>
      <c r="E955" s="9" t="s">
        <v>67</v>
      </c>
      <c r="F955" s="9">
        <v>395</v>
      </c>
    </row>
    <row r="956" spans="1:6" ht="15">
      <c r="A956" s="21" t="str">
        <f t="shared" si="17"/>
        <v>Chef de service de police municipale 1er échelon</v>
      </c>
      <c r="B956" s="10" t="str">
        <f>Filières!$E$21</f>
        <v>Police_municipale</v>
      </c>
      <c r="C956" s="10" t="str">
        <f>Grades!$C$59</f>
        <v>Chef_service_police_municipale</v>
      </c>
      <c r="D956" s="10" t="str">
        <f>Grades!$C$60</f>
        <v>Chef de service de police municipale</v>
      </c>
      <c r="E956" s="9" t="s">
        <v>68</v>
      </c>
      <c r="F956" s="9">
        <v>389</v>
      </c>
    </row>
    <row r="957" spans="1:6" ht="30">
      <c r="A957" s="21" t="str">
        <f t="shared" si="17"/>
        <v>Chef de service de police municipale principal de 2ème classe 12e échelon</v>
      </c>
      <c r="B957" s="10" t="str">
        <f>Filières!$E$21</f>
        <v>Police_municipale</v>
      </c>
      <c r="C957" s="10" t="str">
        <f>Grades!$C$59</f>
        <v>Chef_service_police_municipale</v>
      </c>
      <c r="D957" s="10" t="str">
        <f>Grades!$C$61</f>
        <v>Chef de service de police municipale principal de 2ème classe</v>
      </c>
      <c r="E957" s="9" t="s">
        <v>51</v>
      </c>
      <c r="F957" s="9">
        <v>638</v>
      </c>
    </row>
    <row r="958" spans="1:6" ht="30">
      <c r="A958" s="21" t="str">
        <f t="shared" si="17"/>
        <v>Chef de service de police municipale principal de 2ème classe 11e échelon</v>
      </c>
      <c r="B958" s="10" t="str">
        <f>Filières!$E$21</f>
        <v>Police_municipale</v>
      </c>
      <c r="C958" s="10" t="str">
        <f>Grades!$C$59</f>
        <v>Chef_service_police_municipale</v>
      </c>
      <c r="D958" s="10" t="str">
        <f>Grades!$C$61</f>
        <v>Chef de service de police municipale principal de 2ème classe</v>
      </c>
      <c r="E958" s="9" t="s">
        <v>53</v>
      </c>
      <c r="F958" s="9">
        <v>599</v>
      </c>
    </row>
    <row r="959" spans="1:6" ht="30">
      <c r="A959" s="21" t="str">
        <f aca="true" t="shared" si="18" ref="A959:A1022">D959&amp;" "&amp;E959</f>
        <v>Chef de service de police municipale principal de 2ème classe 10e échelon</v>
      </c>
      <c r="B959" s="10" t="str">
        <f>Filières!$E$21</f>
        <v>Police_municipale</v>
      </c>
      <c r="C959" s="10" t="str">
        <f>Grades!$C$59</f>
        <v>Chef_service_police_municipale</v>
      </c>
      <c r="D959" s="10" t="str">
        <f>Grades!$C$61</f>
        <v>Chef de service de police municipale principal de 2ème classe</v>
      </c>
      <c r="E959" s="9" t="s">
        <v>55</v>
      </c>
      <c r="F959" s="9">
        <v>567</v>
      </c>
    </row>
    <row r="960" spans="1:6" ht="30">
      <c r="A960" s="21" t="str">
        <f t="shared" si="18"/>
        <v>Chef de service de police municipale principal de 2ème classe 9e échelon</v>
      </c>
      <c r="B960" s="10" t="str">
        <f>Filières!$E$21</f>
        <v>Police_municipale</v>
      </c>
      <c r="C960" s="10" t="str">
        <f>Grades!$C$59</f>
        <v>Chef_service_police_municipale</v>
      </c>
      <c r="D960" s="10" t="str">
        <f>Grades!$C$61</f>
        <v>Chef de service de police municipale principal de 2ème classe</v>
      </c>
      <c r="E960" s="9" t="s">
        <v>57</v>
      </c>
      <c r="F960" s="9">
        <v>542</v>
      </c>
    </row>
    <row r="961" spans="1:6" ht="30">
      <c r="A961" s="21" t="str">
        <f t="shared" si="18"/>
        <v>Chef de service de police municipale principal de 2ème classe 8e échelon</v>
      </c>
      <c r="B961" s="10" t="str">
        <f>Filières!$E$21</f>
        <v>Police_municipale</v>
      </c>
      <c r="C961" s="10" t="str">
        <f>Grades!$C$59</f>
        <v>Chef_service_police_municipale</v>
      </c>
      <c r="D961" s="10" t="str">
        <f>Grades!$C$61</f>
        <v>Chef de service de police municipale principal de 2ème classe</v>
      </c>
      <c r="E961" s="9" t="s">
        <v>59</v>
      </c>
      <c r="F961" s="9">
        <v>528</v>
      </c>
    </row>
    <row r="962" spans="1:6" ht="30">
      <c r="A962" s="21" t="str">
        <f t="shared" si="18"/>
        <v>Chef de service de police municipale principal de 2ème classe 7e échelon</v>
      </c>
      <c r="B962" s="10" t="str">
        <f>Filières!$E$21</f>
        <v>Police_municipale</v>
      </c>
      <c r="C962" s="10" t="str">
        <f>Grades!$C$59</f>
        <v>Chef_service_police_municipale</v>
      </c>
      <c r="D962" s="10" t="str">
        <f>Grades!$C$61</f>
        <v>Chef de service de police municipale principal de 2ème classe</v>
      </c>
      <c r="E962" s="9" t="s">
        <v>61</v>
      </c>
      <c r="F962" s="9">
        <v>506</v>
      </c>
    </row>
    <row r="963" spans="1:6" ht="30">
      <c r="A963" s="21" t="str">
        <f t="shared" si="18"/>
        <v>Chef de service de police municipale principal de 2ème classe 6e échelon</v>
      </c>
      <c r="B963" s="10" t="str">
        <f>Filières!$E$21</f>
        <v>Police_municipale</v>
      </c>
      <c r="C963" s="10" t="str">
        <f>Grades!$C$59</f>
        <v>Chef_service_police_municipale</v>
      </c>
      <c r="D963" s="10" t="str">
        <f>Grades!$C$61</f>
        <v>Chef de service de police municipale principal de 2ème classe</v>
      </c>
      <c r="E963" s="9" t="s">
        <v>63</v>
      </c>
      <c r="F963" s="9">
        <v>480</v>
      </c>
    </row>
    <row r="964" spans="1:6" ht="30">
      <c r="A964" s="21" t="str">
        <f t="shared" si="18"/>
        <v>Chef de service de police municipale principal de 2ème classe 5e échelon</v>
      </c>
      <c r="B964" s="10" t="str">
        <f>Filières!$E$21</f>
        <v>Police_municipale</v>
      </c>
      <c r="C964" s="10" t="str">
        <f>Grades!$C$59</f>
        <v>Chef_service_police_municipale</v>
      </c>
      <c r="D964" s="10" t="str">
        <f>Grades!$C$61</f>
        <v>Chef de service de police municipale principal de 2ème classe</v>
      </c>
      <c r="E964" s="9" t="s">
        <v>64</v>
      </c>
      <c r="F964" s="9">
        <v>458</v>
      </c>
    </row>
    <row r="965" spans="1:6" ht="30">
      <c r="A965" s="21" t="str">
        <f t="shared" si="18"/>
        <v>Chef de service de police municipale principal de 2ème classe 4e échelon</v>
      </c>
      <c r="B965" s="10" t="str">
        <f>Filières!$E$21</f>
        <v>Police_municipale</v>
      </c>
      <c r="C965" s="10" t="str">
        <f>Grades!$C$59</f>
        <v>Chef_service_police_municipale</v>
      </c>
      <c r="D965" s="10" t="str">
        <f>Grades!$C$61</f>
        <v>Chef de service de police municipale principal de 2ème classe</v>
      </c>
      <c r="E965" s="9" t="s">
        <v>66</v>
      </c>
      <c r="F965" s="9">
        <v>444</v>
      </c>
    </row>
    <row r="966" spans="1:6" ht="30">
      <c r="A966" s="21" t="str">
        <f t="shared" si="18"/>
        <v>Chef de service de police municipale principal de 2ème classe 3e échelon</v>
      </c>
      <c r="B966" s="10" t="str">
        <f>Filières!$E$21</f>
        <v>Police_municipale</v>
      </c>
      <c r="C966" s="10" t="str">
        <f>Grades!$C$59</f>
        <v>Chef_service_police_municipale</v>
      </c>
      <c r="D966" s="10" t="str">
        <f>Grades!$C$61</f>
        <v>Chef de service de police municipale principal de 2ème classe</v>
      </c>
      <c r="E966" s="9" t="s">
        <v>24</v>
      </c>
      <c r="F966" s="9">
        <v>429</v>
      </c>
    </row>
    <row r="967" spans="1:6" ht="30">
      <c r="A967" s="21" t="str">
        <f t="shared" si="18"/>
        <v>Chef de service de police municipale principal de 2ème classe 2e échelon</v>
      </c>
      <c r="B967" s="10" t="str">
        <f>Filières!$E$21</f>
        <v>Police_municipale</v>
      </c>
      <c r="C967" s="10" t="str">
        <f>Grades!$C$59</f>
        <v>Chef_service_police_municipale</v>
      </c>
      <c r="D967" s="10" t="str">
        <f>Grades!$C$61</f>
        <v>Chef de service de police municipale principal de 2ème classe</v>
      </c>
      <c r="E967" s="9" t="s">
        <v>67</v>
      </c>
      <c r="F967" s="9">
        <v>415</v>
      </c>
    </row>
    <row r="968" spans="1:6" ht="30">
      <c r="A968" s="21" t="str">
        <f t="shared" si="18"/>
        <v>Chef de service de police municipale principal de 2ème classe 1er échelon</v>
      </c>
      <c r="B968" s="10" t="str">
        <f>Filières!$E$21</f>
        <v>Police_municipale</v>
      </c>
      <c r="C968" s="10" t="str">
        <f>Grades!$C$59</f>
        <v>Chef_service_police_municipale</v>
      </c>
      <c r="D968" s="10" t="str">
        <f>Grades!$C$61</f>
        <v>Chef de service de police municipale principal de 2ème classe</v>
      </c>
      <c r="E968" s="9" t="s">
        <v>68</v>
      </c>
      <c r="F968" s="9">
        <v>401</v>
      </c>
    </row>
    <row r="969" spans="1:6" ht="30">
      <c r="A969" s="21" t="str">
        <f t="shared" si="18"/>
        <v>Chef de service de police municipale principal de 1ère classe 11e échelon</v>
      </c>
      <c r="B969" s="10" t="str">
        <f>Filières!$E$21</f>
        <v>Police_municipale</v>
      </c>
      <c r="C969" s="10" t="str">
        <f>Grades!$C$59</f>
        <v>Chef_service_police_municipale</v>
      </c>
      <c r="D969" s="10" t="str">
        <f>Grades!$C$62</f>
        <v>Chef de service de police municipale principal de 1ère classe</v>
      </c>
      <c r="E969" s="9" t="s">
        <v>53</v>
      </c>
      <c r="F969" s="9">
        <v>707</v>
      </c>
    </row>
    <row r="970" spans="1:6" ht="30">
      <c r="A970" s="21" t="str">
        <f t="shared" si="18"/>
        <v>Chef de service de police municipale principal de 1ère classe 10e échelon</v>
      </c>
      <c r="B970" s="10" t="str">
        <f>Filières!$E$21</f>
        <v>Police_municipale</v>
      </c>
      <c r="C970" s="10" t="str">
        <f>Grades!$C$59</f>
        <v>Chef_service_police_municipale</v>
      </c>
      <c r="D970" s="10" t="str">
        <f>Grades!$C$62</f>
        <v>Chef de service de police municipale principal de 1ère classe</v>
      </c>
      <c r="E970" s="9" t="s">
        <v>55</v>
      </c>
      <c r="F970" s="9">
        <v>684</v>
      </c>
    </row>
    <row r="971" spans="1:6" ht="30">
      <c r="A971" s="21" t="str">
        <f t="shared" si="18"/>
        <v>Chef de service de police municipale principal de 1ère classe 9e échelon</v>
      </c>
      <c r="B971" s="10" t="str">
        <f>Filières!$E$21</f>
        <v>Police_municipale</v>
      </c>
      <c r="C971" s="10" t="str">
        <f>Grades!$C$59</f>
        <v>Chef_service_police_municipale</v>
      </c>
      <c r="D971" s="10" t="str">
        <f>Grades!$C$62</f>
        <v>Chef de service de police municipale principal de 1ère classe</v>
      </c>
      <c r="E971" s="9" t="s">
        <v>57</v>
      </c>
      <c r="F971" s="9">
        <v>660</v>
      </c>
    </row>
    <row r="972" spans="1:6" ht="30">
      <c r="A972" s="21" t="str">
        <f t="shared" si="18"/>
        <v>Chef de service de police municipale principal de 1ère classe 8e échelon</v>
      </c>
      <c r="B972" s="10" t="str">
        <f>Filières!$E$21</f>
        <v>Police_municipale</v>
      </c>
      <c r="C972" s="10" t="str">
        <f>Grades!$C$59</f>
        <v>Chef_service_police_municipale</v>
      </c>
      <c r="D972" s="10" t="str">
        <f>Grades!$C$62</f>
        <v>Chef de service de police municipale principal de 1ère classe</v>
      </c>
      <c r="E972" s="9" t="s">
        <v>59</v>
      </c>
      <c r="F972" s="9">
        <v>638</v>
      </c>
    </row>
    <row r="973" spans="1:6" ht="30">
      <c r="A973" s="21" t="str">
        <f t="shared" si="18"/>
        <v>Chef de service de police municipale principal de 1ère classe 7e échelon</v>
      </c>
      <c r="B973" s="10" t="str">
        <f>Filières!$E$21</f>
        <v>Police_municipale</v>
      </c>
      <c r="C973" s="10" t="str">
        <f>Grades!$C$59</f>
        <v>Chef_service_police_municipale</v>
      </c>
      <c r="D973" s="10" t="str">
        <f>Grades!$C$62</f>
        <v>Chef de service de police municipale principal de 1ère classe</v>
      </c>
      <c r="E973" s="9" t="s">
        <v>61</v>
      </c>
      <c r="F973" s="9">
        <v>604</v>
      </c>
    </row>
    <row r="974" spans="1:6" ht="30">
      <c r="A974" s="21" t="str">
        <f t="shared" si="18"/>
        <v>Chef de service de police municipale principal de 1ère classe 6e échelon</v>
      </c>
      <c r="B974" s="10" t="str">
        <f>Filières!$E$21</f>
        <v>Police_municipale</v>
      </c>
      <c r="C974" s="10" t="str">
        <f>Grades!$C$59</f>
        <v>Chef_service_police_municipale</v>
      </c>
      <c r="D974" s="10" t="str">
        <f>Grades!$C$62</f>
        <v>Chef de service de police municipale principal de 1ère classe</v>
      </c>
      <c r="E974" s="9" t="s">
        <v>63</v>
      </c>
      <c r="F974" s="9">
        <v>573</v>
      </c>
    </row>
    <row r="975" spans="1:6" ht="30">
      <c r="A975" s="21" t="str">
        <f t="shared" si="18"/>
        <v>Chef de service de police municipale principal de 1ère classe 5e échelon</v>
      </c>
      <c r="B975" s="10" t="str">
        <f>Filières!$E$21</f>
        <v>Police_municipale</v>
      </c>
      <c r="C975" s="10" t="str">
        <f>Grades!$C$59</f>
        <v>Chef_service_police_municipale</v>
      </c>
      <c r="D975" s="10" t="str">
        <f>Grades!$C$62</f>
        <v>Chef de service de police municipale principal de 1ère classe</v>
      </c>
      <c r="E975" s="9" t="s">
        <v>64</v>
      </c>
      <c r="F975" s="9">
        <v>547</v>
      </c>
    </row>
    <row r="976" spans="1:6" ht="30">
      <c r="A976" s="21" t="str">
        <f t="shared" si="18"/>
        <v>Chef de service de police municipale principal de 1ère classe 4e échelon</v>
      </c>
      <c r="B976" s="10" t="str">
        <f>Filières!$E$21</f>
        <v>Police_municipale</v>
      </c>
      <c r="C976" s="10" t="str">
        <f>Grades!$C$59</f>
        <v>Chef_service_police_municipale</v>
      </c>
      <c r="D976" s="10" t="str">
        <f>Grades!$C$62</f>
        <v>Chef de service de police municipale principal de 1ère classe</v>
      </c>
      <c r="E976" s="9" t="s">
        <v>66</v>
      </c>
      <c r="F976" s="9">
        <v>513</v>
      </c>
    </row>
    <row r="977" spans="1:6" ht="30">
      <c r="A977" s="21" t="str">
        <f t="shared" si="18"/>
        <v>Chef de service de police municipale principal de 1ère classe 3e échelon</v>
      </c>
      <c r="B977" s="10" t="str">
        <f>Filières!$E$21</f>
        <v>Police_municipale</v>
      </c>
      <c r="C977" s="10" t="str">
        <f>Grades!$C$59</f>
        <v>Chef_service_police_municipale</v>
      </c>
      <c r="D977" s="10" t="str">
        <f>Grades!$C$62</f>
        <v>Chef de service de police municipale principal de 1ère classe</v>
      </c>
      <c r="E977" s="9" t="s">
        <v>24</v>
      </c>
      <c r="F977" s="9">
        <v>484</v>
      </c>
    </row>
    <row r="978" spans="1:6" ht="30">
      <c r="A978" s="21" t="str">
        <f t="shared" si="18"/>
        <v>Chef de service de police municipale principal de 1ère classe 2e échelon</v>
      </c>
      <c r="B978" s="10" t="str">
        <f>Filières!$E$21</f>
        <v>Police_municipale</v>
      </c>
      <c r="C978" s="10" t="str">
        <f>Grades!$C$59</f>
        <v>Chef_service_police_municipale</v>
      </c>
      <c r="D978" s="10" t="str">
        <f>Grades!$C$62</f>
        <v>Chef de service de police municipale principal de 1ère classe</v>
      </c>
      <c r="E978" s="9" t="s">
        <v>67</v>
      </c>
      <c r="F978" s="9">
        <v>461</v>
      </c>
    </row>
    <row r="979" spans="1:6" ht="30">
      <c r="A979" s="21" t="str">
        <f t="shared" si="18"/>
        <v>Chef de service de police municipale principal de 1ère classe 1er échelon</v>
      </c>
      <c r="B979" s="10" t="str">
        <f>Filières!$E$21</f>
        <v>Police_municipale</v>
      </c>
      <c r="C979" s="10" t="str">
        <f>Grades!$C$59</f>
        <v>Chef_service_police_municipale</v>
      </c>
      <c r="D979" s="10" t="str">
        <f>Grades!$C$62</f>
        <v>Chef de service de police municipale principal de 1ère classe</v>
      </c>
      <c r="E979" s="9" t="s">
        <v>68</v>
      </c>
      <c r="F979" s="9">
        <v>446</v>
      </c>
    </row>
    <row r="980" spans="1:6" ht="15">
      <c r="A980" s="21" t="str">
        <f t="shared" si="18"/>
        <v>Directeur de police municipale 10e échelon</v>
      </c>
      <c r="B980" s="10" t="str">
        <f>Filières!$E$21</f>
        <v>Police_municipale</v>
      </c>
      <c r="C980" s="10" t="str">
        <f>Grades!$E$59</f>
        <v>Directeur_police_municipale</v>
      </c>
      <c r="D980" s="10" t="str">
        <f>Grades!$E$60</f>
        <v>Directeur de police municipale</v>
      </c>
      <c r="E980" s="9" t="s">
        <v>55</v>
      </c>
      <c r="F980" s="9">
        <v>767</v>
      </c>
    </row>
    <row r="981" spans="1:6" ht="15">
      <c r="A981" s="21" t="str">
        <f t="shared" si="18"/>
        <v>Directeur de police municipale 9e échelon</v>
      </c>
      <c r="B981" s="10" t="str">
        <f>Filières!$E$21</f>
        <v>Police_municipale</v>
      </c>
      <c r="C981" s="10" t="str">
        <f>Grades!$E$59</f>
        <v>Directeur_police_municipale</v>
      </c>
      <c r="D981" s="10" t="str">
        <f>Grades!$E$60</f>
        <v>Directeur de police municipale</v>
      </c>
      <c r="E981" s="9" t="s">
        <v>57</v>
      </c>
      <c r="F981" s="9">
        <v>732</v>
      </c>
    </row>
    <row r="982" spans="1:6" ht="15">
      <c r="A982" s="21" t="str">
        <f t="shared" si="18"/>
        <v>Directeur de police municipale 8e échelon</v>
      </c>
      <c r="B982" s="10" t="str">
        <f>Filières!$E$21</f>
        <v>Police_municipale</v>
      </c>
      <c r="C982" s="10" t="str">
        <f>Grades!$E$59</f>
        <v>Directeur_police_municipale</v>
      </c>
      <c r="D982" s="10" t="str">
        <f>Grades!$E$60</f>
        <v>Directeur de police municipale</v>
      </c>
      <c r="E982" s="9" t="s">
        <v>59</v>
      </c>
      <c r="F982" s="23">
        <v>692</v>
      </c>
    </row>
    <row r="983" spans="1:6" ht="15">
      <c r="A983" s="21" t="str">
        <f t="shared" si="18"/>
        <v>Directeur de police municipale 7e échelon</v>
      </c>
      <c r="B983" s="10" t="str">
        <f>Filières!$E$21</f>
        <v>Police_municipale</v>
      </c>
      <c r="C983" s="10" t="str">
        <f>Grades!$E$59</f>
        <v>Directeur_police_municipale</v>
      </c>
      <c r="D983" s="10" t="str">
        <f>Grades!$E$60</f>
        <v>Directeur de police municipale</v>
      </c>
      <c r="E983" s="9" t="s">
        <v>61</v>
      </c>
      <c r="F983" s="9">
        <v>656</v>
      </c>
    </row>
    <row r="984" spans="1:6" ht="15">
      <c r="A984" s="21" t="str">
        <f t="shared" si="18"/>
        <v>Directeur de police municipale 6e échelon</v>
      </c>
      <c r="B984" s="10" t="str">
        <f>Filières!$E$21</f>
        <v>Police_municipale</v>
      </c>
      <c r="C984" s="10" t="str">
        <f>Grades!$E$59</f>
        <v>Directeur_police_municipale</v>
      </c>
      <c r="D984" s="10" t="str">
        <f>Grades!$E$60</f>
        <v>Directeur de police municipale</v>
      </c>
      <c r="E984" s="9" t="s">
        <v>63</v>
      </c>
      <c r="F984" s="23">
        <v>620</v>
      </c>
    </row>
    <row r="985" spans="1:6" ht="15">
      <c r="A985" s="21" t="str">
        <f t="shared" si="18"/>
        <v>Directeur de police municipale 5e échelon</v>
      </c>
      <c r="B985" s="10" t="str">
        <f>Filières!$E$21</f>
        <v>Police_municipale</v>
      </c>
      <c r="C985" s="10" t="str">
        <f>Grades!$E$59</f>
        <v>Directeur_police_municipale</v>
      </c>
      <c r="D985" s="10" t="str">
        <f>Grades!$E$60</f>
        <v>Directeur de police municipale</v>
      </c>
      <c r="E985" s="9" t="s">
        <v>64</v>
      </c>
      <c r="F985" s="23">
        <v>588</v>
      </c>
    </row>
    <row r="986" spans="1:6" ht="15">
      <c r="A986" s="21" t="str">
        <f t="shared" si="18"/>
        <v>Directeur de police municipale 4e échelon</v>
      </c>
      <c r="B986" s="10" t="str">
        <f>Filières!$E$21</f>
        <v>Police_municipale</v>
      </c>
      <c r="C986" s="10" t="str">
        <f>Grades!$E$59</f>
        <v>Directeur_police_municipale</v>
      </c>
      <c r="D986" s="10" t="str">
        <f>Grades!$E$60</f>
        <v>Directeur de police municipale</v>
      </c>
      <c r="E986" s="9" t="s">
        <v>66</v>
      </c>
      <c r="F986" s="23">
        <v>551</v>
      </c>
    </row>
    <row r="987" spans="1:6" ht="15">
      <c r="A987" s="21" t="str">
        <f t="shared" si="18"/>
        <v>Directeur de police municipale 3e échelon</v>
      </c>
      <c r="B987" s="10" t="str">
        <f>Filières!$E$21</f>
        <v>Police_municipale</v>
      </c>
      <c r="C987" s="10" t="str">
        <f>Grades!$E$59</f>
        <v>Directeur_police_municipale</v>
      </c>
      <c r="D987" s="10" t="str">
        <f>Grades!$E$60</f>
        <v>Directeur de police municipale</v>
      </c>
      <c r="E987" s="9" t="s">
        <v>24</v>
      </c>
      <c r="F987" s="23">
        <v>517</v>
      </c>
    </row>
    <row r="988" spans="1:6" ht="15">
      <c r="A988" s="21" t="str">
        <f t="shared" si="18"/>
        <v>Directeur de police municipale 2e échelon</v>
      </c>
      <c r="B988" s="10" t="str">
        <f>Filières!$E$21</f>
        <v>Police_municipale</v>
      </c>
      <c r="C988" s="10" t="str">
        <f>Grades!$E$59</f>
        <v>Directeur_police_municipale</v>
      </c>
      <c r="D988" s="10" t="str">
        <f>Grades!$E$60</f>
        <v>Directeur de police municipale</v>
      </c>
      <c r="E988" s="9" t="s">
        <v>67</v>
      </c>
      <c r="F988" s="23">
        <v>480</v>
      </c>
    </row>
    <row r="989" spans="1:6" ht="15">
      <c r="A989" s="21" t="str">
        <f t="shared" si="18"/>
        <v>Directeur de police municipale 1er échelon</v>
      </c>
      <c r="B989" s="10" t="str">
        <f>Filières!$E$21</f>
        <v>Police_municipale</v>
      </c>
      <c r="C989" s="10" t="str">
        <f>Grades!$E$59</f>
        <v>Directeur_police_municipale</v>
      </c>
      <c r="D989" s="10" t="str">
        <f>Grades!$E$60</f>
        <v>Directeur de police municipale</v>
      </c>
      <c r="E989" s="9" t="s">
        <v>68</v>
      </c>
      <c r="F989" s="23">
        <v>444</v>
      </c>
    </row>
    <row r="990" spans="1:6" ht="15">
      <c r="A990" s="21" t="str">
        <f t="shared" si="18"/>
        <v>Directeur principal de police municipale 8e échelon</v>
      </c>
      <c r="B990" s="10" t="str">
        <f>Filières!$E$21</f>
        <v>Police_municipale</v>
      </c>
      <c r="C990" s="10" t="str">
        <f>Grades!$E$59</f>
        <v>Directeur_police_municipale</v>
      </c>
      <c r="D990" s="10" t="str">
        <f>Grades!$E$61</f>
        <v>Directeur principal de police municipale</v>
      </c>
      <c r="E990" s="9" t="s">
        <v>59</v>
      </c>
      <c r="F990" s="23">
        <v>821</v>
      </c>
    </row>
    <row r="991" spans="1:6" ht="15">
      <c r="A991" s="21" t="str">
        <f t="shared" si="18"/>
        <v>Directeur principal de police municipale 7e échelon</v>
      </c>
      <c r="B991" s="10" t="str">
        <f>Filières!$E$21</f>
        <v>Police_municipale</v>
      </c>
      <c r="C991" s="10" t="str">
        <f>Grades!$E$59</f>
        <v>Directeur_police_municipale</v>
      </c>
      <c r="D991" s="10" t="str">
        <f>Grades!$E$61</f>
        <v>Directeur principal de police municipale</v>
      </c>
      <c r="E991" s="9" t="s">
        <v>61</v>
      </c>
      <c r="F991" s="9">
        <v>805</v>
      </c>
    </row>
    <row r="992" spans="1:6" ht="15">
      <c r="A992" s="21" t="str">
        <f t="shared" si="18"/>
        <v>Directeur principal de police municipale 6e échelon</v>
      </c>
      <c r="B992" s="10" t="str">
        <f>Filières!$E$21</f>
        <v>Police_municipale</v>
      </c>
      <c r="C992" s="10" t="str">
        <f>Grades!$E$59</f>
        <v>Directeur_police_municipale</v>
      </c>
      <c r="D992" s="10" t="str">
        <f>Grades!$E$61</f>
        <v>Directeur principal de police municipale</v>
      </c>
      <c r="E992" s="9" t="s">
        <v>63</v>
      </c>
      <c r="F992" s="23">
        <v>773</v>
      </c>
    </row>
    <row r="993" spans="1:6" ht="15">
      <c r="A993" s="21" t="str">
        <f t="shared" si="18"/>
        <v>Directeur principal de police municipale 5e échelon</v>
      </c>
      <c r="B993" s="10" t="str">
        <f>Filières!$E$21</f>
        <v>Police_municipale</v>
      </c>
      <c r="C993" s="10" t="str">
        <f>Grades!$E$59</f>
        <v>Directeur_police_municipale</v>
      </c>
      <c r="D993" s="10" t="str">
        <f>Grades!$E$61</f>
        <v>Directeur principal de police municipale</v>
      </c>
      <c r="E993" s="9" t="s">
        <v>64</v>
      </c>
      <c r="F993" s="23">
        <v>737</v>
      </c>
    </row>
    <row r="994" spans="1:6" ht="15">
      <c r="A994" s="21" t="str">
        <f t="shared" si="18"/>
        <v>Directeur principal de police municipale 4e échelon</v>
      </c>
      <c r="B994" s="10" t="str">
        <f>Filières!$E$21</f>
        <v>Police_municipale</v>
      </c>
      <c r="C994" s="10" t="str">
        <f>Grades!$E$59</f>
        <v>Directeur_police_municipale</v>
      </c>
      <c r="D994" s="10" t="str">
        <f>Grades!$E$61</f>
        <v>Directeur principal de police municipale</v>
      </c>
      <c r="E994" s="9" t="s">
        <v>66</v>
      </c>
      <c r="F994" s="23">
        <v>700</v>
      </c>
    </row>
    <row r="995" spans="1:6" ht="15">
      <c r="A995" s="21" t="str">
        <f t="shared" si="18"/>
        <v>Directeur principal de police municipale 3e échelon</v>
      </c>
      <c r="B995" s="10" t="str">
        <f>Filières!$E$21</f>
        <v>Police_municipale</v>
      </c>
      <c r="C995" s="10" t="str">
        <f>Grades!$E$59</f>
        <v>Directeur_police_municipale</v>
      </c>
      <c r="D995" s="10" t="str">
        <f>Grades!$E$61</f>
        <v>Directeur principal de police municipale</v>
      </c>
      <c r="E995" s="9" t="s">
        <v>24</v>
      </c>
      <c r="F995" s="23">
        <v>665</v>
      </c>
    </row>
    <row r="996" spans="1:6" ht="15">
      <c r="A996" s="21" t="str">
        <f t="shared" si="18"/>
        <v>Directeur principal de police municipale 2e échelon</v>
      </c>
      <c r="B996" s="10" t="str">
        <f>Filières!$E$21</f>
        <v>Police_municipale</v>
      </c>
      <c r="C996" s="10" t="str">
        <f>Grades!$E$59</f>
        <v>Directeur_police_municipale</v>
      </c>
      <c r="D996" s="10" t="str">
        <f>Grades!$E$61</f>
        <v>Directeur principal de police municipale</v>
      </c>
      <c r="E996" s="9" t="s">
        <v>67</v>
      </c>
      <c r="F996" s="23">
        <v>632</v>
      </c>
    </row>
    <row r="997" spans="1:6" ht="15">
      <c r="A997" s="21" t="str">
        <f t="shared" si="18"/>
        <v>Directeur principal de police municipale 1er échelon</v>
      </c>
      <c r="B997" s="10" t="str">
        <f>Filières!$E$21</f>
        <v>Police_municipale</v>
      </c>
      <c r="C997" s="10" t="str">
        <f>Grades!$E$59</f>
        <v>Directeur_police_municipale</v>
      </c>
      <c r="D997" s="10" t="str">
        <f>Grades!$E$61</f>
        <v>Directeur principal de police municipale</v>
      </c>
      <c r="E997" s="9" t="s">
        <v>68</v>
      </c>
      <c r="F997" s="23">
        <v>607</v>
      </c>
    </row>
    <row r="998" spans="1:6" ht="15">
      <c r="A998" s="21" t="str">
        <f t="shared" si="18"/>
        <v>Garde champêtre chef 12e échelon</v>
      </c>
      <c r="B998" s="10" t="str">
        <f>Filières!$E$21</f>
        <v>Police_municipale</v>
      </c>
      <c r="C998" s="10" t="str">
        <f>Grades!$G$59</f>
        <v>Garde_champêtre</v>
      </c>
      <c r="D998" s="10" t="str">
        <f>Grades!$G$60</f>
        <v>Garde champêtre chef</v>
      </c>
      <c r="E998" s="9" t="s">
        <v>51</v>
      </c>
      <c r="F998" s="9">
        <v>486</v>
      </c>
    </row>
    <row r="999" spans="1:6" ht="15">
      <c r="A999" s="21" t="str">
        <f t="shared" si="18"/>
        <v>Garde champêtre chef 11e échelon</v>
      </c>
      <c r="B999" s="10" t="str">
        <f>Filières!$E$21</f>
        <v>Police_municipale</v>
      </c>
      <c r="C999" s="10" t="str">
        <f>Grades!$G$59</f>
        <v>Garde_champêtre</v>
      </c>
      <c r="D999" s="10" t="str">
        <f>Grades!$G$60</f>
        <v>Garde champêtre chef</v>
      </c>
      <c r="E999" s="9" t="s">
        <v>53</v>
      </c>
      <c r="F999" s="9">
        <v>473</v>
      </c>
    </row>
    <row r="1000" spans="1:6" ht="15">
      <c r="A1000" s="21" t="str">
        <f t="shared" si="18"/>
        <v>Garde champêtre chef 10e échelon</v>
      </c>
      <c r="B1000" s="10" t="str">
        <f>Filières!$E$21</f>
        <v>Police_municipale</v>
      </c>
      <c r="C1000" s="10" t="str">
        <f>Grades!$G$59</f>
        <v>Garde_champêtre</v>
      </c>
      <c r="D1000" s="10" t="str">
        <f>Grades!$G$60</f>
        <v>Garde champêtre chef</v>
      </c>
      <c r="E1000" s="9" t="s">
        <v>55</v>
      </c>
      <c r="F1000" s="9">
        <v>461</v>
      </c>
    </row>
    <row r="1001" spans="1:6" ht="15">
      <c r="A1001" s="21" t="str">
        <f t="shared" si="18"/>
        <v>Garde champêtre chef 9e échelon</v>
      </c>
      <c r="B1001" s="10" t="str">
        <f>Filières!$E$21</f>
        <v>Police_municipale</v>
      </c>
      <c r="C1001" s="10" t="str">
        <f>Grades!$G$59</f>
        <v>Garde_champêtre</v>
      </c>
      <c r="D1001" s="10" t="str">
        <f>Grades!$G$60</f>
        <v>Garde champêtre chef</v>
      </c>
      <c r="E1001" s="9" t="s">
        <v>57</v>
      </c>
      <c r="F1001" s="9">
        <v>446</v>
      </c>
    </row>
    <row r="1002" spans="1:6" ht="15">
      <c r="A1002" s="21" t="str">
        <f t="shared" si="18"/>
        <v>Garde champêtre chef 8e échelon</v>
      </c>
      <c r="B1002" s="10" t="str">
        <f>Filières!$E$21</f>
        <v>Police_municipale</v>
      </c>
      <c r="C1002" s="10" t="str">
        <f>Grades!$G$59</f>
        <v>Garde_champêtre</v>
      </c>
      <c r="D1002" s="10" t="str">
        <f>Grades!$G$60</f>
        <v>Garde champêtre chef</v>
      </c>
      <c r="E1002" s="9" t="s">
        <v>59</v>
      </c>
      <c r="F1002" s="9">
        <v>430</v>
      </c>
    </row>
    <row r="1003" spans="1:6" ht="15">
      <c r="A1003" s="21" t="str">
        <f t="shared" si="18"/>
        <v>Garde champêtre chef 7e échelon</v>
      </c>
      <c r="B1003" s="10" t="str">
        <f>Filières!$E$21</f>
        <v>Police_municipale</v>
      </c>
      <c r="C1003" s="10" t="str">
        <f>Grades!$G$59</f>
        <v>Garde_champêtre</v>
      </c>
      <c r="D1003" s="10" t="str">
        <f>Grades!$G$60</f>
        <v>Garde champêtre chef</v>
      </c>
      <c r="E1003" s="9" t="s">
        <v>61</v>
      </c>
      <c r="F1003" s="9">
        <v>416</v>
      </c>
    </row>
    <row r="1004" spans="1:6" ht="15">
      <c r="A1004" s="21" t="str">
        <f t="shared" si="18"/>
        <v>Garde champêtre chef 6e échelon</v>
      </c>
      <c r="B1004" s="10" t="str">
        <f>Filières!$E$21</f>
        <v>Police_municipale</v>
      </c>
      <c r="C1004" s="10" t="str">
        <f>Grades!$G$59</f>
        <v>Garde_champêtre</v>
      </c>
      <c r="D1004" s="10" t="str">
        <f>Grades!$G$60</f>
        <v>Garde champêtre chef</v>
      </c>
      <c r="E1004" s="9" t="s">
        <v>63</v>
      </c>
      <c r="F1004" s="9">
        <v>404</v>
      </c>
    </row>
    <row r="1005" spans="1:6" ht="15">
      <c r="A1005" s="21" t="str">
        <f t="shared" si="18"/>
        <v>Garde champêtre chef 5e échelon</v>
      </c>
      <c r="B1005" s="10" t="str">
        <f>Filières!$E$21</f>
        <v>Police_municipale</v>
      </c>
      <c r="C1005" s="10" t="str">
        <f>Grades!$G$59</f>
        <v>Garde_champêtre</v>
      </c>
      <c r="D1005" s="10" t="str">
        <f>Grades!$G$60</f>
        <v>Garde champêtre chef</v>
      </c>
      <c r="E1005" s="9" t="s">
        <v>64</v>
      </c>
      <c r="F1005" s="9">
        <v>396</v>
      </c>
    </row>
    <row r="1006" spans="1:6" ht="15">
      <c r="A1006" s="21" t="str">
        <f t="shared" si="18"/>
        <v>Garde champêtre chef 4e échelon</v>
      </c>
      <c r="B1006" s="10" t="str">
        <f>Filières!$E$21</f>
        <v>Police_municipale</v>
      </c>
      <c r="C1006" s="10" t="str">
        <f>Grades!$G$59</f>
        <v>Garde_champêtre</v>
      </c>
      <c r="D1006" s="10" t="str">
        <f>Grades!$G$60</f>
        <v>Garde champêtre chef</v>
      </c>
      <c r="E1006" s="9" t="s">
        <v>66</v>
      </c>
      <c r="F1006" s="9">
        <v>387</v>
      </c>
    </row>
    <row r="1007" spans="1:6" ht="15">
      <c r="A1007" s="21" t="str">
        <f t="shared" si="18"/>
        <v>Garde champêtre chef 3e échelon</v>
      </c>
      <c r="B1007" s="10" t="str">
        <f>Filières!$E$21</f>
        <v>Police_municipale</v>
      </c>
      <c r="C1007" s="10" t="str">
        <f>Grades!$G$59</f>
        <v>Garde_champêtre</v>
      </c>
      <c r="D1007" s="10" t="str">
        <f>Grades!$G$60</f>
        <v>Garde champêtre chef</v>
      </c>
      <c r="E1007" s="9" t="s">
        <v>24</v>
      </c>
      <c r="F1007" s="9">
        <v>376</v>
      </c>
    </row>
    <row r="1008" spans="1:6" ht="15">
      <c r="A1008" s="21" t="str">
        <f t="shared" si="18"/>
        <v>Garde champêtre chef 2e échelon</v>
      </c>
      <c r="B1008" s="10" t="str">
        <f>Filières!$E$21</f>
        <v>Police_municipale</v>
      </c>
      <c r="C1008" s="10" t="str">
        <f>Grades!$G$59</f>
        <v>Garde_champêtre</v>
      </c>
      <c r="D1008" s="10" t="str">
        <f>Grades!$G$60</f>
        <v>Garde champêtre chef</v>
      </c>
      <c r="E1008" s="9" t="s">
        <v>67</v>
      </c>
      <c r="F1008" s="9">
        <v>371</v>
      </c>
    </row>
    <row r="1009" spans="1:6" ht="15">
      <c r="A1009" s="21" t="str">
        <f t="shared" si="18"/>
        <v>Garde champêtre chef 1er échelon</v>
      </c>
      <c r="B1009" s="10" t="str">
        <f>Filières!$E$21</f>
        <v>Police_municipale</v>
      </c>
      <c r="C1009" s="10" t="str">
        <f>Grades!$G$59</f>
        <v>Garde_champêtre</v>
      </c>
      <c r="D1009" s="10" t="str">
        <f>Grades!$G$60</f>
        <v>Garde champêtre chef</v>
      </c>
      <c r="E1009" s="9" t="s">
        <v>68</v>
      </c>
      <c r="F1009" s="9">
        <v>368</v>
      </c>
    </row>
    <row r="1010" spans="1:6" ht="15">
      <c r="A1010" s="21" t="str">
        <f t="shared" si="18"/>
        <v>Garde champêtre chef principal 10e échelon</v>
      </c>
      <c r="B1010" s="10" t="str">
        <f>Filières!$E$21</f>
        <v>Police_municipale</v>
      </c>
      <c r="C1010" s="10" t="str">
        <f>Grades!$G$59</f>
        <v>Garde_champêtre</v>
      </c>
      <c r="D1010" s="10" t="str">
        <f>Grades!$G$61</f>
        <v>Garde champêtre chef principal</v>
      </c>
      <c r="E1010" s="9" t="s">
        <v>55</v>
      </c>
      <c r="F1010" s="9">
        <v>558</v>
      </c>
    </row>
    <row r="1011" spans="1:6" ht="15">
      <c r="A1011" s="21" t="str">
        <f t="shared" si="18"/>
        <v>Garde champêtre chef principal 9e échelon</v>
      </c>
      <c r="B1011" s="10" t="str">
        <f>Filières!$E$21</f>
        <v>Police_municipale</v>
      </c>
      <c r="C1011" s="10" t="str">
        <f>Grades!$G$59</f>
        <v>Garde_champêtre</v>
      </c>
      <c r="D1011" s="10" t="str">
        <f>Grades!$G$61</f>
        <v>Garde champêtre chef principal</v>
      </c>
      <c r="E1011" s="9" t="s">
        <v>57</v>
      </c>
      <c r="F1011" s="9">
        <v>525</v>
      </c>
    </row>
    <row r="1012" spans="1:6" ht="15">
      <c r="A1012" s="21" t="str">
        <f t="shared" si="18"/>
        <v>Garde champêtre chef principal 8e échelon</v>
      </c>
      <c r="B1012" s="10" t="str">
        <f>Filières!$E$21</f>
        <v>Police_municipale</v>
      </c>
      <c r="C1012" s="10" t="str">
        <f>Grades!$G$59</f>
        <v>Garde_champêtre</v>
      </c>
      <c r="D1012" s="10" t="str">
        <f>Grades!$G$61</f>
        <v>Garde champêtre chef principal</v>
      </c>
      <c r="E1012" s="9" t="s">
        <v>59</v>
      </c>
      <c r="F1012" s="9">
        <v>499</v>
      </c>
    </row>
    <row r="1013" spans="1:6" ht="15">
      <c r="A1013" s="21" t="str">
        <f t="shared" si="18"/>
        <v>Garde champêtre chef principal 7e échelon</v>
      </c>
      <c r="B1013" s="10" t="str">
        <f>Filières!$E$21</f>
        <v>Police_municipale</v>
      </c>
      <c r="C1013" s="10" t="str">
        <f>Grades!$G$59</f>
        <v>Garde_champêtre</v>
      </c>
      <c r="D1013" s="10" t="str">
        <f>Grades!$G$61</f>
        <v>Garde champêtre chef principal</v>
      </c>
      <c r="E1013" s="9" t="s">
        <v>61</v>
      </c>
      <c r="F1013" s="9">
        <v>478</v>
      </c>
    </row>
    <row r="1014" spans="1:6" ht="15">
      <c r="A1014" s="21" t="str">
        <f t="shared" si="18"/>
        <v>Garde champêtre chef principal 6e échelon</v>
      </c>
      <c r="B1014" s="10" t="str">
        <f>Filières!$E$21</f>
        <v>Police_municipale</v>
      </c>
      <c r="C1014" s="10" t="str">
        <f>Grades!$G$59</f>
        <v>Garde_champêtre</v>
      </c>
      <c r="D1014" s="10" t="str">
        <f>Grades!$G$61</f>
        <v>Garde champêtre chef principal</v>
      </c>
      <c r="E1014" s="9" t="s">
        <v>63</v>
      </c>
      <c r="F1014" s="9">
        <v>460</v>
      </c>
    </row>
    <row r="1015" spans="1:6" ht="15">
      <c r="A1015" s="21" t="str">
        <f t="shared" si="18"/>
        <v>Garde champêtre chef principal 5e échelon</v>
      </c>
      <c r="B1015" s="10" t="str">
        <f>Filières!$E$21</f>
        <v>Police_municipale</v>
      </c>
      <c r="C1015" s="10" t="str">
        <f>Grades!$G$59</f>
        <v>Garde_champêtre</v>
      </c>
      <c r="D1015" s="10" t="str">
        <f>Grades!$G$61</f>
        <v>Garde champêtre chef principal</v>
      </c>
      <c r="E1015" s="9" t="s">
        <v>64</v>
      </c>
      <c r="F1015" s="9">
        <v>448</v>
      </c>
    </row>
    <row r="1016" spans="1:6" ht="15">
      <c r="A1016" s="21" t="str">
        <f t="shared" si="18"/>
        <v>Garde champêtre chef principal 4e échelon</v>
      </c>
      <c r="B1016" s="10" t="str">
        <f>Filières!$E$21</f>
        <v>Police_municipale</v>
      </c>
      <c r="C1016" s="10" t="str">
        <f>Grades!$G$59</f>
        <v>Garde_champêtre</v>
      </c>
      <c r="D1016" s="10" t="str">
        <f>Grades!$G$61</f>
        <v>Garde champêtre chef principal</v>
      </c>
      <c r="E1016" s="9" t="s">
        <v>66</v>
      </c>
      <c r="F1016" s="9">
        <v>430</v>
      </c>
    </row>
    <row r="1017" spans="1:6" ht="15">
      <c r="A1017" s="21" t="str">
        <f t="shared" si="18"/>
        <v>Garde champêtre chef principal 3e échelon</v>
      </c>
      <c r="B1017" s="10" t="str">
        <f>Filières!$E$21</f>
        <v>Police_municipale</v>
      </c>
      <c r="C1017" s="10" t="str">
        <f>Grades!$G$59</f>
        <v>Garde_champêtre</v>
      </c>
      <c r="D1017" s="10" t="str">
        <f>Grades!$G$61</f>
        <v>Garde champêtre chef principal</v>
      </c>
      <c r="E1017" s="9" t="s">
        <v>24</v>
      </c>
      <c r="F1017" s="9">
        <v>412</v>
      </c>
    </row>
    <row r="1018" spans="1:6" ht="15">
      <c r="A1018" s="21" t="str">
        <f t="shared" si="18"/>
        <v>Garde champêtre chef principal 2e échelon</v>
      </c>
      <c r="B1018" s="10" t="str">
        <f>Filières!$E$21</f>
        <v>Police_municipale</v>
      </c>
      <c r="C1018" s="10" t="str">
        <f>Grades!$G$59</f>
        <v>Garde_champêtre</v>
      </c>
      <c r="D1018" s="10" t="str">
        <f>Grades!$G$61</f>
        <v>Garde champêtre chef principal</v>
      </c>
      <c r="E1018" s="9" t="s">
        <v>67</v>
      </c>
      <c r="F1018" s="9">
        <v>397</v>
      </c>
    </row>
    <row r="1019" spans="1:6" ht="15">
      <c r="A1019" s="21" t="str">
        <f t="shared" si="18"/>
        <v>Garde champêtre chef principal 1er échelon</v>
      </c>
      <c r="B1019" s="10" t="str">
        <f>Filières!$E$21</f>
        <v>Police_municipale</v>
      </c>
      <c r="C1019" s="10" t="str">
        <f>Grades!$G$59</f>
        <v>Garde_champêtre</v>
      </c>
      <c r="D1019" s="10" t="str">
        <f>Grades!$G$61</f>
        <v>Garde champêtre chef principal</v>
      </c>
      <c r="E1019" s="9" t="s">
        <v>68</v>
      </c>
      <c r="F1019" s="9">
        <v>388</v>
      </c>
    </row>
    <row r="1020" spans="1:6" ht="15">
      <c r="A1020" s="21" t="str">
        <f t="shared" si="18"/>
        <v>Opérateur des activités physiques et sportives 11e échelon</v>
      </c>
      <c r="B1020" s="10" t="str">
        <f>Filières!$A$35</f>
        <v>Sportive</v>
      </c>
      <c r="C1020" s="10" t="str">
        <f>Grades!$A$65</f>
        <v>Opérateur_activités_physiques_sportives</v>
      </c>
      <c r="D1020" s="10" t="str">
        <f>Grades!$A$66</f>
        <v>Opérateur des activités physiques et sportives</v>
      </c>
      <c r="E1020" s="9" t="s">
        <v>53</v>
      </c>
      <c r="F1020" s="9">
        <v>432</v>
      </c>
    </row>
    <row r="1021" spans="1:6" ht="15">
      <c r="A1021" s="21" t="str">
        <f t="shared" si="18"/>
        <v>Opérateur des activités physiques et sportives 10e échelon</v>
      </c>
      <c r="B1021" s="10" t="str">
        <f>Filières!$A$35</f>
        <v>Sportive</v>
      </c>
      <c r="C1021" s="10" t="str">
        <f>Grades!$A$65</f>
        <v>Opérateur_activités_physiques_sportives</v>
      </c>
      <c r="D1021" s="10" t="str">
        <f>Grades!$A$66</f>
        <v>Opérateur des activités physiques et sportives</v>
      </c>
      <c r="E1021" s="9" t="s">
        <v>55</v>
      </c>
      <c r="F1021" s="9">
        <v>419</v>
      </c>
    </row>
    <row r="1022" spans="1:6" ht="15">
      <c r="A1022" s="21" t="str">
        <f t="shared" si="18"/>
        <v>Opérateur des activités physiques et sportives 9e échelon</v>
      </c>
      <c r="B1022" s="10" t="str">
        <f>Filières!$A$35</f>
        <v>Sportive</v>
      </c>
      <c r="C1022" s="10" t="str">
        <f>Grades!$A$65</f>
        <v>Opérateur_activités_physiques_sportives</v>
      </c>
      <c r="D1022" s="10" t="str">
        <f>Grades!$A$66</f>
        <v>Opérateur des activités physiques et sportives</v>
      </c>
      <c r="E1022" s="9" t="s">
        <v>57</v>
      </c>
      <c r="F1022" s="9">
        <v>401</v>
      </c>
    </row>
    <row r="1023" spans="1:6" ht="15">
      <c r="A1023" s="21" t="str">
        <f aca="true" t="shared" si="19" ref="A1023:A1085">D1023&amp;" "&amp;E1023</f>
        <v>Opérateur des activités physiques et sportives 8e échelon</v>
      </c>
      <c r="B1023" s="10" t="str">
        <f>Filières!$A$35</f>
        <v>Sportive</v>
      </c>
      <c r="C1023" s="10" t="str">
        <f>Grades!$A$65</f>
        <v>Opérateur_activités_physiques_sportives</v>
      </c>
      <c r="D1023" s="10" t="str">
        <f>Grades!$A$66</f>
        <v>Opérateur des activités physiques et sportives</v>
      </c>
      <c r="E1023" s="9" t="s">
        <v>59</v>
      </c>
      <c r="F1023" s="9">
        <v>387</v>
      </c>
    </row>
    <row r="1024" spans="1:6" ht="15">
      <c r="A1024" s="21" t="str">
        <f t="shared" si="19"/>
        <v>Opérateur des activités physiques et sportives 7e échelon</v>
      </c>
      <c r="B1024" s="10" t="str">
        <f>Filières!$A$35</f>
        <v>Sportive</v>
      </c>
      <c r="C1024" s="10" t="str">
        <f>Grades!$A$65</f>
        <v>Opérateur_activités_physiques_sportives</v>
      </c>
      <c r="D1024" s="10" t="str">
        <f>Grades!$A$66</f>
        <v>Opérateur des activités physiques et sportives</v>
      </c>
      <c r="E1024" s="9" t="s">
        <v>61</v>
      </c>
      <c r="F1024" s="9">
        <v>381</v>
      </c>
    </row>
    <row r="1025" spans="1:6" ht="15">
      <c r="A1025" s="21" t="str">
        <f t="shared" si="19"/>
        <v>Opérateur des activités physiques et sportives 6e échelon</v>
      </c>
      <c r="B1025" s="10" t="str">
        <f>Filières!$A$35</f>
        <v>Sportive</v>
      </c>
      <c r="C1025" s="10" t="str">
        <f>Grades!$A$65</f>
        <v>Opérateur_activités_physiques_sportives</v>
      </c>
      <c r="D1025" s="10" t="str">
        <f>Grades!$A$66</f>
        <v>Opérateur des activités physiques et sportives</v>
      </c>
      <c r="E1025" s="9" t="s">
        <v>63</v>
      </c>
      <c r="F1025" s="9">
        <v>378</v>
      </c>
    </row>
    <row r="1026" spans="1:6" ht="15">
      <c r="A1026" s="21" t="str">
        <f t="shared" si="19"/>
        <v>Opérateur des activités physiques et sportives 5e échelon</v>
      </c>
      <c r="B1026" s="10" t="str">
        <f>Filières!$A$35</f>
        <v>Sportive</v>
      </c>
      <c r="C1026" s="10" t="str">
        <f>Grades!$A$65</f>
        <v>Opérateur_activités_physiques_sportives</v>
      </c>
      <c r="D1026" s="10" t="str">
        <f>Grades!$A$66</f>
        <v>Opérateur des activités physiques et sportives</v>
      </c>
      <c r="E1026" s="9" t="s">
        <v>64</v>
      </c>
      <c r="F1026" s="9">
        <v>374</v>
      </c>
    </row>
    <row r="1027" spans="1:6" ht="15">
      <c r="A1027" s="21" t="str">
        <f t="shared" si="19"/>
        <v>Opérateur des activités physiques et sportives 4e échelon</v>
      </c>
      <c r="B1027" s="10" t="str">
        <f>Filières!$A$35</f>
        <v>Sportive</v>
      </c>
      <c r="C1027" s="10" t="str">
        <f>Grades!$A$65</f>
        <v>Opérateur_activités_physiques_sportives</v>
      </c>
      <c r="D1027" s="10" t="str">
        <f>Grades!$A$66</f>
        <v>Opérateur des activités physiques et sportives</v>
      </c>
      <c r="E1027" s="9" t="s">
        <v>66</v>
      </c>
      <c r="F1027" s="9">
        <v>371</v>
      </c>
    </row>
    <row r="1028" spans="1:6" ht="15">
      <c r="A1028" s="21" t="str">
        <f t="shared" si="19"/>
        <v>Opérateur des activités physiques et sportives 3e échelon</v>
      </c>
      <c r="B1028" s="10" t="str">
        <f>Filières!$A$35</f>
        <v>Sportive</v>
      </c>
      <c r="C1028" s="10" t="str">
        <f>Grades!$A$65</f>
        <v>Opérateur_activités_physiques_sportives</v>
      </c>
      <c r="D1028" s="10" t="str">
        <f>Grades!$A$66</f>
        <v>Opérateur des activités physiques et sportives</v>
      </c>
      <c r="E1028" s="9" t="s">
        <v>24</v>
      </c>
      <c r="F1028" s="9">
        <v>370</v>
      </c>
    </row>
    <row r="1029" spans="1:6" ht="15">
      <c r="A1029" s="21" t="str">
        <f t="shared" si="19"/>
        <v>Opérateur des activités physiques et sportives 2e échelon</v>
      </c>
      <c r="B1029" s="10" t="str">
        <f>Filières!$A$35</f>
        <v>Sportive</v>
      </c>
      <c r="C1029" s="10" t="str">
        <f>Grades!$A$65</f>
        <v>Opérateur_activités_physiques_sportives</v>
      </c>
      <c r="D1029" s="10" t="str">
        <f>Grades!$A$66</f>
        <v>Opérateur des activités physiques et sportives</v>
      </c>
      <c r="E1029" s="9" t="s">
        <v>67</v>
      </c>
      <c r="F1029" s="9">
        <v>368</v>
      </c>
    </row>
    <row r="1030" spans="1:6" ht="15">
      <c r="A1030" s="21" t="str">
        <f t="shared" si="19"/>
        <v>Opérateur des activités physiques et sportives 1er échelon</v>
      </c>
      <c r="B1030" s="10" t="str">
        <f>Filières!$A$35</f>
        <v>Sportive</v>
      </c>
      <c r="C1030" s="10" t="str">
        <f>Grades!$A$65</f>
        <v>Opérateur_activités_physiques_sportives</v>
      </c>
      <c r="D1030" s="10" t="str">
        <f>Grades!$A$66</f>
        <v>Opérateur des activités physiques et sportives</v>
      </c>
      <c r="E1030" s="9" t="s">
        <v>68</v>
      </c>
      <c r="F1030" s="9">
        <v>367</v>
      </c>
    </row>
    <row r="1031" spans="1:6" ht="30">
      <c r="A1031" s="21" t="str">
        <f t="shared" si="19"/>
        <v>Opérateur des activités physiques et sportives qualifiés 12e échelon</v>
      </c>
      <c r="B1031" s="10" t="str">
        <f>Filières!$A$35</f>
        <v>Sportive</v>
      </c>
      <c r="C1031" s="10" t="str">
        <f>Grades!$A$65</f>
        <v>Opérateur_activités_physiques_sportives</v>
      </c>
      <c r="D1031" s="10" t="str">
        <f>Grades!$A$67</f>
        <v>Opérateur des activités physiques et sportives qualifiés</v>
      </c>
      <c r="E1031" s="9" t="s">
        <v>51</v>
      </c>
      <c r="F1031" s="9">
        <v>486</v>
      </c>
    </row>
    <row r="1032" spans="1:6" ht="30">
      <c r="A1032" s="21" t="str">
        <f t="shared" si="19"/>
        <v>Opérateur des activités physiques et sportives qualifiés 11e échelon</v>
      </c>
      <c r="B1032" s="10" t="str">
        <f>Filières!$A$35</f>
        <v>Sportive</v>
      </c>
      <c r="C1032" s="10" t="str">
        <f>Grades!$A$65</f>
        <v>Opérateur_activités_physiques_sportives</v>
      </c>
      <c r="D1032" s="10" t="str">
        <f>Grades!$A$67</f>
        <v>Opérateur des activités physiques et sportives qualifiés</v>
      </c>
      <c r="E1032" s="9" t="s">
        <v>53</v>
      </c>
      <c r="F1032" s="9">
        <v>473</v>
      </c>
    </row>
    <row r="1033" spans="1:6" ht="30">
      <c r="A1033" s="21" t="str">
        <f t="shared" si="19"/>
        <v>Opérateur des activités physiques et sportives qualifiés 10e échelon</v>
      </c>
      <c r="B1033" s="10" t="str">
        <f>Filières!$A$35</f>
        <v>Sportive</v>
      </c>
      <c r="C1033" s="10" t="str">
        <f>Grades!$A$65</f>
        <v>Opérateur_activités_physiques_sportives</v>
      </c>
      <c r="D1033" s="10" t="str">
        <f>Grades!$A$67</f>
        <v>Opérateur des activités physiques et sportives qualifiés</v>
      </c>
      <c r="E1033" s="9" t="s">
        <v>55</v>
      </c>
      <c r="F1033" s="9">
        <v>461</v>
      </c>
    </row>
    <row r="1034" spans="1:6" ht="30">
      <c r="A1034" s="21" t="str">
        <f t="shared" si="19"/>
        <v>Opérateur des activités physiques et sportives qualifiés 9e échelon</v>
      </c>
      <c r="B1034" s="10" t="str">
        <f>Filières!$A$35</f>
        <v>Sportive</v>
      </c>
      <c r="C1034" s="10" t="str">
        <f>Grades!$A$65</f>
        <v>Opérateur_activités_physiques_sportives</v>
      </c>
      <c r="D1034" s="10" t="str">
        <f>Grades!$A$67</f>
        <v>Opérateur des activités physiques et sportives qualifiés</v>
      </c>
      <c r="E1034" s="9" t="s">
        <v>57</v>
      </c>
      <c r="F1034" s="9">
        <v>446</v>
      </c>
    </row>
    <row r="1035" spans="1:6" ht="30">
      <c r="A1035" s="21" t="str">
        <f t="shared" si="19"/>
        <v>Opérateur des activités physiques et sportives qualifiés 8e échelon</v>
      </c>
      <c r="B1035" s="10" t="str">
        <f>Filières!$A$35</f>
        <v>Sportive</v>
      </c>
      <c r="C1035" s="10" t="str">
        <f>Grades!$A$65</f>
        <v>Opérateur_activités_physiques_sportives</v>
      </c>
      <c r="D1035" s="10" t="str">
        <f>Grades!$A$67</f>
        <v>Opérateur des activités physiques et sportives qualifiés</v>
      </c>
      <c r="E1035" s="9" t="s">
        <v>59</v>
      </c>
      <c r="F1035" s="9">
        <v>430</v>
      </c>
    </row>
    <row r="1036" spans="1:6" ht="30">
      <c r="A1036" s="21" t="str">
        <f t="shared" si="19"/>
        <v>Opérateur des activités physiques et sportives qualifiés 7e échelon</v>
      </c>
      <c r="B1036" s="10" t="str">
        <f>Filières!$A$35</f>
        <v>Sportive</v>
      </c>
      <c r="C1036" s="10" t="str">
        <f>Grades!$A$65</f>
        <v>Opérateur_activités_physiques_sportives</v>
      </c>
      <c r="D1036" s="10" t="str">
        <f>Grades!$A$67</f>
        <v>Opérateur des activités physiques et sportives qualifiés</v>
      </c>
      <c r="E1036" s="9" t="s">
        <v>61</v>
      </c>
      <c r="F1036" s="9">
        <v>416</v>
      </c>
    </row>
    <row r="1037" spans="1:6" ht="30">
      <c r="A1037" s="21" t="str">
        <f t="shared" si="19"/>
        <v>Opérateur des activités physiques et sportives qualifiés 6e échelon</v>
      </c>
      <c r="B1037" s="10" t="str">
        <f>Filières!$A$35</f>
        <v>Sportive</v>
      </c>
      <c r="C1037" s="10" t="str">
        <f>Grades!$A$65</f>
        <v>Opérateur_activités_physiques_sportives</v>
      </c>
      <c r="D1037" s="10" t="str">
        <f>Grades!$A$67</f>
        <v>Opérateur des activités physiques et sportives qualifiés</v>
      </c>
      <c r="E1037" s="9" t="s">
        <v>63</v>
      </c>
      <c r="F1037" s="9">
        <v>404</v>
      </c>
    </row>
    <row r="1038" spans="1:6" ht="30">
      <c r="A1038" s="21" t="str">
        <f t="shared" si="19"/>
        <v>Opérateur des activités physiques et sportives qualifiés 5e échelon</v>
      </c>
      <c r="B1038" s="10" t="str">
        <f>Filières!$A$35</f>
        <v>Sportive</v>
      </c>
      <c r="C1038" s="10" t="str">
        <f>Grades!$A$65</f>
        <v>Opérateur_activités_physiques_sportives</v>
      </c>
      <c r="D1038" s="10" t="str">
        <f>Grades!$A$67</f>
        <v>Opérateur des activités physiques et sportives qualifiés</v>
      </c>
      <c r="E1038" s="9" t="s">
        <v>64</v>
      </c>
      <c r="F1038" s="9">
        <v>396</v>
      </c>
    </row>
    <row r="1039" spans="1:6" ht="30">
      <c r="A1039" s="21" t="str">
        <f t="shared" si="19"/>
        <v>Opérateur des activités physiques et sportives qualifiés 4e échelon</v>
      </c>
      <c r="B1039" s="10" t="str">
        <f>Filières!$A$35</f>
        <v>Sportive</v>
      </c>
      <c r="C1039" s="10" t="str">
        <f>Grades!$A$65</f>
        <v>Opérateur_activités_physiques_sportives</v>
      </c>
      <c r="D1039" s="10" t="str">
        <f>Grades!$A$67</f>
        <v>Opérateur des activités physiques et sportives qualifiés</v>
      </c>
      <c r="E1039" s="9" t="s">
        <v>66</v>
      </c>
      <c r="F1039" s="9">
        <v>387</v>
      </c>
    </row>
    <row r="1040" spans="1:6" ht="30">
      <c r="A1040" s="21" t="str">
        <f t="shared" si="19"/>
        <v>Opérateur des activités physiques et sportives qualifiés 3e échelon</v>
      </c>
      <c r="B1040" s="10" t="str">
        <f>Filières!$A$35</f>
        <v>Sportive</v>
      </c>
      <c r="C1040" s="10" t="str">
        <f>Grades!$A$65</f>
        <v>Opérateur_activités_physiques_sportives</v>
      </c>
      <c r="D1040" s="10" t="str">
        <f>Grades!$A$67</f>
        <v>Opérateur des activités physiques et sportives qualifiés</v>
      </c>
      <c r="E1040" s="9" t="s">
        <v>24</v>
      </c>
      <c r="F1040" s="9">
        <v>376</v>
      </c>
    </row>
    <row r="1041" spans="1:6" ht="30">
      <c r="A1041" s="21" t="str">
        <f t="shared" si="19"/>
        <v>Opérateur des activités physiques et sportives qualifiés 2e échelon</v>
      </c>
      <c r="B1041" s="10" t="str">
        <f>Filières!$A$35</f>
        <v>Sportive</v>
      </c>
      <c r="C1041" s="10" t="str">
        <f>Grades!$A$65</f>
        <v>Opérateur_activités_physiques_sportives</v>
      </c>
      <c r="D1041" s="10" t="str">
        <f>Grades!$A$67</f>
        <v>Opérateur des activités physiques et sportives qualifiés</v>
      </c>
      <c r="E1041" s="9" t="s">
        <v>67</v>
      </c>
      <c r="F1041" s="9">
        <v>371</v>
      </c>
    </row>
    <row r="1042" spans="1:6" ht="30">
      <c r="A1042" s="21" t="str">
        <f t="shared" si="19"/>
        <v>Opérateur des activités physiques et sportives qualifiés 1er échelon</v>
      </c>
      <c r="B1042" s="10" t="str">
        <f>Filières!$A$35</f>
        <v>Sportive</v>
      </c>
      <c r="C1042" s="10" t="str">
        <f>Grades!$A$65</f>
        <v>Opérateur_activités_physiques_sportives</v>
      </c>
      <c r="D1042" s="10" t="str">
        <f>Grades!$A$67</f>
        <v>Opérateur des activités physiques et sportives qualifiés</v>
      </c>
      <c r="E1042" s="9" t="s">
        <v>68</v>
      </c>
      <c r="F1042" s="9">
        <v>368</v>
      </c>
    </row>
    <row r="1043" spans="1:6" ht="30">
      <c r="A1043" s="21" t="str">
        <f t="shared" si="19"/>
        <v>Opérateur des activités physiques et sportives principal 10e échelon</v>
      </c>
      <c r="B1043" s="10" t="str">
        <f>Filières!$A$35</f>
        <v>Sportive</v>
      </c>
      <c r="C1043" s="10" t="str">
        <f>Grades!$A$65</f>
        <v>Opérateur_activités_physiques_sportives</v>
      </c>
      <c r="D1043" s="10" t="str">
        <f>Grades!$A$68</f>
        <v>Opérateur des activités physiques et sportives principal</v>
      </c>
      <c r="E1043" s="9" t="s">
        <v>55</v>
      </c>
      <c r="F1043" s="9">
        <v>558</v>
      </c>
    </row>
    <row r="1044" spans="1:6" ht="30">
      <c r="A1044" s="21" t="str">
        <f t="shared" si="19"/>
        <v>Opérateur des activités physiques et sportives principal 9e échelon</v>
      </c>
      <c r="B1044" s="10" t="str">
        <f>Filières!$A$35</f>
        <v>Sportive</v>
      </c>
      <c r="C1044" s="10" t="str">
        <f>Grades!$A$65</f>
        <v>Opérateur_activités_physiques_sportives</v>
      </c>
      <c r="D1044" s="10" t="str">
        <f>Grades!$A$68</f>
        <v>Opérateur des activités physiques et sportives principal</v>
      </c>
      <c r="E1044" s="9" t="s">
        <v>57</v>
      </c>
      <c r="F1044" s="9">
        <v>525</v>
      </c>
    </row>
    <row r="1045" spans="1:6" ht="30">
      <c r="A1045" s="21" t="str">
        <f t="shared" si="19"/>
        <v>Opérateur des activités physiques et sportives principal 8e échelon</v>
      </c>
      <c r="B1045" s="10" t="str">
        <f>Filières!$A$35</f>
        <v>Sportive</v>
      </c>
      <c r="C1045" s="10" t="str">
        <f>Grades!$A$65</f>
        <v>Opérateur_activités_physiques_sportives</v>
      </c>
      <c r="D1045" s="10" t="str">
        <f>Grades!$A$68</f>
        <v>Opérateur des activités physiques et sportives principal</v>
      </c>
      <c r="E1045" s="9" t="s">
        <v>59</v>
      </c>
      <c r="F1045" s="9">
        <v>499</v>
      </c>
    </row>
    <row r="1046" spans="1:6" ht="30">
      <c r="A1046" s="21" t="str">
        <f t="shared" si="19"/>
        <v>Opérateur des activités physiques et sportives principal 7e échelon</v>
      </c>
      <c r="B1046" s="10" t="str">
        <f>Filières!$A$35</f>
        <v>Sportive</v>
      </c>
      <c r="C1046" s="10" t="str">
        <f>Grades!$A$65</f>
        <v>Opérateur_activités_physiques_sportives</v>
      </c>
      <c r="D1046" s="10" t="str">
        <f>Grades!$A$68</f>
        <v>Opérateur des activités physiques et sportives principal</v>
      </c>
      <c r="E1046" s="9" t="s">
        <v>61</v>
      </c>
      <c r="F1046" s="9">
        <v>478</v>
      </c>
    </row>
    <row r="1047" spans="1:6" ht="30">
      <c r="A1047" s="21" t="str">
        <f t="shared" si="19"/>
        <v>Opérateur des activités physiques et sportives principal 6e échelon</v>
      </c>
      <c r="B1047" s="10" t="str">
        <f>Filières!$A$35</f>
        <v>Sportive</v>
      </c>
      <c r="C1047" s="10" t="str">
        <f>Grades!$A$65</f>
        <v>Opérateur_activités_physiques_sportives</v>
      </c>
      <c r="D1047" s="10" t="str">
        <f>Grades!$A$68</f>
        <v>Opérateur des activités physiques et sportives principal</v>
      </c>
      <c r="E1047" s="9" t="s">
        <v>63</v>
      </c>
      <c r="F1047" s="9">
        <v>460</v>
      </c>
    </row>
    <row r="1048" spans="1:6" ht="30">
      <c r="A1048" s="21" t="str">
        <f t="shared" si="19"/>
        <v>Opérateur des activités physiques et sportives principal 5e échelon</v>
      </c>
      <c r="B1048" s="10" t="str">
        <f>Filières!$A$35</f>
        <v>Sportive</v>
      </c>
      <c r="C1048" s="10" t="str">
        <f>Grades!$A$65</f>
        <v>Opérateur_activités_physiques_sportives</v>
      </c>
      <c r="D1048" s="10" t="str">
        <f>Grades!$A$68</f>
        <v>Opérateur des activités physiques et sportives principal</v>
      </c>
      <c r="E1048" s="9" t="s">
        <v>64</v>
      </c>
      <c r="F1048" s="9">
        <v>448</v>
      </c>
    </row>
    <row r="1049" spans="1:6" ht="30">
      <c r="A1049" s="21" t="str">
        <f t="shared" si="19"/>
        <v>Opérateur des activités physiques et sportives principal 4e échelon</v>
      </c>
      <c r="B1049" s="10" t="str">
        <f>Filières!$A$35</f>
        <v>Sportive</v>
      </c>
      <c r="C1049" s="10" t="str">
        <f>Grades!$A$65</f>
        <v>Opérateur_activités_physiques_sportives</v>
      </c>
      <c r="D1049" s="10" t="str">
        <f>Grades!$A$68</f>
        <v>Opérateur des activités physiques et sportives principal</v>
      </c>
      <c r="E1049" s="9" t="s">
        <v>66</v>
      </c>
      <c r="F1049" s="9">
        <v>430</v>
      </c>
    </row>
    <row r="1050" spans="1:6" ht="30">
      <c r="A1050" s="21" t="str">
        <f t="shared" si="19"/>
        <v>Opérateur des activités physiques et sportives principal 3e échelon</v>
      </c>
      <c r="B1050" s="10" t="str">
        <f>Filières!$A$35</f>
        <v>Sportive</v>
      </c>
      <c r="C1050" s="10" t="str">
        <f>Grades!$A$65</f>
        <v>Opérateur_activités_physiques_sportives</v>
      </c>
      <c r="D1050" s="10" t="str">
        <f>Grades!$A$68</f>
        <v>Opérateur des activités physiques et sportives principal</v>
      </c>
      <c r="E1050" s="9" t="s">
        <v>24</v>
      </c>
      <c r="F1050" s="9">
        <v>412</v>
      </c>
    </row>
    <row r="1051" spans="1:6" ht="30">
      <c r="A1051" s="21" t="str">
        <f t="shared" si="19"/>
        <v>Opérateur des activités physiques et sportives principal 2e échelon</v>
      </c>
      <c r="B1051" s="10" t="str">
        <f>Filières!$A$35</f>
        <v>Sportive</v>
      </c>
      <c r="C1051" s="10" t="str">
        <f>Grades!$A$65</f>
        <v>Opérateur_activités_physiques_sportives</v>
      </c>
      <c r="D1051" s="10" t="str">
        <f>Grades!$A$68</f>
        <v>Opérateur des activités physiques et sportives principal</v>
      </c>
      <c r="E1051" s="9" t="s">
        <v>67</v>
      </c>
      <c r="F1051" s="9">
        <v>397</v>
      </c>
    </row>
    <row r="1052" spans="1:6" ht="30">
      <c r="A1052" s="21" t="str">
        <f t="shared" si="19"/>
        <v>Opérateur des activités physiques et sportives principal 1er échelon</v>
      </c>
      <c r="B1052" s="10" t="str">
        <f>Filières!$A$35</f>
        <v>Sportive</v>
      </c>
      <c r="C1052" s="10" t="str">
        <f>Grades!$A$65</f>
        <v>Opérateur_activités_physiques_sportives</v>
      </c>
      <c r="D1052" s="10" t="str">
        <f>Grades!$A$68</f>
        <v>Opérateur des activités physiques et sportives principal</v>
      </c>
      <c r="E1052" s="9" t="s">
        <v>68</v>
      </c>
      <c r="F1052" s="9">
        <v>388</v>
      </c>
    </row>
    <row r="1053" spans="1:6" ht="15">
      <c r="A1053" s="21" t="str">
        <f t="shared" si="19"/>
        <v>Educateur des activités physiques et sportives 13e échelon</v>
      </c>
      <c r="B1053" s="10" t="str">
        <f>Filières!$A$35</f>
        <v>Sportive</v>
      </c>
      <c r="C1053" s="10" t="str">
        <f>Grades!$C$65</f>
        <v>Educateur_activités_physiques_sportives</v>
      </c>
      <c r="D1053" s="10" t="str">
        <f>Grades!$C$66</f>
        <v>Educateur des activités physiques et sportives</v>
      </c>
      <c r="E1053" s="9" t="s">
        <v>49</v>
      </c>
      <c r="F1053" s="9">
        <v>597</v>
      </c>
    </row>
    <row r="1054" spans="1:6" ht="15">
      <c r="A1054" s="21" t="str">
        <f t="shared" si="19"/>
        <v>Educateur des activités physiques et sportives 12e échelon</v>
      </c>
      <c r="B1054" s="10" t="str">
        <f>Filières!$A$35</f>
        <v>Sportive</v>
      </c>
      <c r="C1054" s="10" t="str">
        <f>Grades!$C$65</f>
        <v>Educateur_activités_physiques_sportives</v>
      </c>
      <c r="D1054" s="10" t="str">
        <f>Grades!$C$66</f>
        <v>Educateur des activités physiques et sportives</v>
      </c>
      <c r="E1054" s="9" t="s">
        <v>51</v>
      </c>
      <c r="F1054" s="9">
        <v>563</v>
      </c>
    </row>
    <row r="1055" spans="1:6" ht="15">
      <c r="A1055" s="21" t="str">
        <f t="shared" si="19"/>
        <v>Educateur des activités physiques et sportives 11e échelon</v>
      </c>
      <c r="B1055" s="10" t="str">
        <f>Filières!$A$35</f>
        <v>Sportive</v>
      </c>
      <c r="C1055" s="10" t="str">
        <f>Grades!$C$65</f>
        <v>Educateur_activités_physiques_sportives</v>
      </c>
      <c r="D1055" s="10" t="str">
        <f>Grades!$C$66</f>
        <v>Educateur des activités physiques et sportives</v>
      </c>
      <c r="E1055" s="9" t="s">
        <v>53</v>
      </c>
      <c r="F1055" s="9">
        <v>538</v>
      </c>
    </row>
    <row r="1056" spans="1:6" ht="15">
      <c r="A1056" s="21" t="str">
        <f t="shared" si="19"/>
        <v>Educateur des activités physiques et sportives 10e échelon</v>
      </c>
      <c r="B1056" s="10" t="str">
        <f>Filières!$A$35</f>
        <v>Sportive</v>
      </c>
      <c r="C1056" s="10" t="str">
        <f>Grades!$C$65</f>
        <v>Educateur_activités_physiques_sportives</v>
      </c>
      <c r="D1056" s="10" t="str">
        <f>Grades!$C$66</f>
        <v>Educateur des activités physiques et sportives</v>
      </c>
      <c r="E1056" s="9" t="s">
        <v>55</v>
      </c>
      <c r="F1056" s="9">
        <v>513</v>
      </c>
    </row>
    <row r="1057" spans="1:6" ht="15">
      <c r="A1057" s="21" t="str">
        <f t="shared" si="19"/>
        <v>Educateur des activités physiques et sportives 9e échelon</v>
      </c>
      <c r="B1057" s="10" t="str">
        <f>Filières!$A$35</f>
        <v>Sportive</v>
      </c>
      <c r="C1057" s="10" t="str">
        <f>Grades!$C$65</f>
        <v>Educateur_activités_physiques_sportives</v>
      </c>
      <c r="D1057" s="10" t="str">
        <f>Grades!$C$66</f>
        <v>Educateur des activités physiques et sportives</v>
      </c>
      <c r="E1057" s="9" t="s">
        <v>57</v>
      </c>
      <c r="F1057" s="9">
        <v>500</v>
      </c>
    </row>
    <row r="1058" spans="1:6" ht="15">
      <c r="A1058" s="21" t="str">
        <f t="shared" si="19"/>
        <v>Educateur des activités physiques et sportives 8e échelon</v>
      </c>
      <c r="B1058" s="10" t="str">
        <f>Filières!$A$35</f>
        <v>Sportive</v>
      </c>
      <c r="C1058" s="10" t="str">
        <f>Grades!$C$65</f>
        <v>Educateur_activités_physiques_sportives</v>
      </c>
      <c r="D1058" s="10" t="str">
        <f>Grades!$C$66</f>
        <v>Educateur des activités physiques et sportives</v>
      </c>
      <c r="E1058" s="9" t="s">
        <v>59</v>
      </c>
      <c r="F1058" s="9">
        <v>478</v>
      </c>
    </row>
    <row r="1059" spans="1:6" ht="15">
      <c r="A1059" s="21" t="str">
        <f t="shared" si="19"/>
        <v>Educateur des activités physiques et sportives 7e échelon</v>
      </c>
      <c r="B1059" s="10" t="str">
        <f>Filières!$A$35</f>
        <v>Sportive</v>
      </c>
      <c r="C1059" s="10" t="str">
        <f>Grades!$C$65</f>
        <v>Educateur_activités_physiques_sportives</v>
      </c>
      <c r="D1059" s="10" t="str">
        <f>Grades!$C$66</f>
        <v>Educateur des activités physiques et sportives</v>
      </c>
      <c r="E1059" s="9" t="s">
        <v>61</v>
      </c>
      <c r="F1059" s="9">
        <v>452</v>
      </c>
    </row>
    <row r="1060" spans="1:6" ht="15">
      <c r="A1060" s="21" t="str">
        <f t="shared" si="19"/>
        <v>Educateur des activités physiques et sportives 6e échelon</v>
      </c>
      <c r="B1060" s="10" t="str">
        <f>Filières!$A$35</f>
        <v>Sportive</v>
      </c>
      <c r="C1060" s="10" t="str">
        <f>Grades!$C$65</f>
        <v>Educateur_activités_physiques_sportives</v>
      </c>
      <c r="D1060" s="10" t="str">
        <f>Grades!$C$66</f>
        <v>Educateur des activités physiques et sportives</v>
      </c>
      <c r="E1060" s="9" t="s">
        <v>63</v>
      </c>
      <c r="F1060" s="9">
        <v>431</v>
      </c>
    </row>
    <row r="1061" spans="1:6" ht="15">
      <c r="A1061" s="21" t="str">
        <f t="shared" si="19"/>
        <v>Educateur des activités physiques et sportives 5e échelon</v>
      </c>
      <c r="B1061" s="10" t="str">
        <f>Filières!$A$35</f>
        <v>Sportive</v>
      </c>
      <c r="C1061" s="10" t="str">
        <f>Grades!$C$65</f>
        <v>Educateur_activités_physiques_sportives</v>
      </c>
      <c r="D1061" s="10" t="str">
        <f>Grades!$C$66</f>
        <v>Educateur des activités physiques et sportives</v>
      </c>
      <c r="E1061" s="9" t="s">
        <v>64</v>
      </c>
      <c r="F1061" s="9">
        <v>415</v>
      </c>
    </row>
    <row r="1062" spans="1:6" ht="15">
      <c r="A1062" s="21" t="str">
        <f t="shared" si="19"/>
        <v>Educateur des activités physiques et sportives 4e échelon</v>
      </c>
      <c r="B1062" s="10" t="str">
        <f>Filières!$A$35</f>
        <v>Sportive</v>
      </c>
      <c r="C1062" s="10" t="str">
        <f>Grades!$C$65</f>
        <v>Educateur_activités_physiques_sportives</v>
      </c>
      <c r="D1062" s="10" t="str">
        <f>Grades!$C$66</f>
        <v>Educateur des activités physiques et sportives</v>
      </c>
      <c r="E1062" s="9" t="s">
        <v>66</v>
      </c>
      <c r="F1062" s="9">
        <v>401</v>
      </c>
    </row>
    <row r="1063" spans="1:6" ht="15">
      <c r="A1063" s="21" t="str">
        <f t="shared" si="19"/>
        <v>Educateur des activités physiques et sportives 3e échelon</v>
      </c>
      <c r="B1063" s="10" t="str">
        <f>Filières!$A$35</f>
        <v>Sportive</v>
      </c>
      <c r="C1063" s="10" t="str">
        <f>Grades!$C$65</f>
        <v>Educateur_activités_physiques_sportives</v>
      </c>
      <c r="D1063" s="10" t="str">
        <f>Grades!$C$66</f>
        <v>Educateur des activités physiques et sportives</v>
      </c>
      <c r="E1063" s="9" t="s">
        <v>24</v>
      </c>
      <c r="F1063" s="9">
        <v>397</v>
      </c>
    </row>
    <row r="1064" spans="1:6" ht="15">
      <c r="A1064" s="21" t="str">
        <f t="shared" si="19"/>
        <v>Educateur des activités physiques et sportives 2e échelon</v>
      </c>
      <c r="B1064" s="10" t="str">
        <f>Filières!$A$35</f>
        <v>Sportive</v>
      </c>
      <c r="C1064" s="10" t="str">
        <f>Grades!$C$65</f>
        <v>Educateur_activités_physiques_sportives</v>
      </c>
      <c r="D1064" s="10" t="str">
        <f>Grades!$C$66</f>
        <v>Educateur des activités physiques et sportives</v>
      </c>
      <c r="E1064" s="9" t="s">
        <v>67</v>
      </c>
      <c r="F1064" s="9">
        <v>395</v>
      </c>
    </row>
    <row r="1065" spans="1:6" ht="15">
      <c r="A1065" s="21" t="str">
        <f t="shared" si="19"/>
        <v>Educateur des activités physiques et sportives 1er échelon</v>
      </c>
      <c r="B1065" s="10" t="str">
        <f>Filières!$A$35</f>
        <v>Sportive</v>
      </c>
      <c r="C1065" s="10" t="str">
        <f>Grades!$C$65</f>
        <v>Educateur_activités_physiques_sportives</v>
      </c>
      <c r="D1065" s="10" t="str">
        <f>Grades!$C$66</f>
        <v>Educateur des activités physiques et sportives</v>
      </c>
      <c r="E1065" s="9" t="s">
        <v>68</v>
      </c>
      <c r="F1065" s="9">
        <v>389</v>
      </c>
    </row>
    <row r="1066" spans="1:6" ht="30">
      <c r="A1066" s="21" t="str">
        <f t="shared" si="19"/>
        <v>Educateur des activités physiques et sportives principal de 2ème classe 12e échelon</v>
      </c>
      <c r="B1066" s="10" t="str">
        <f>Filières!$A$35</f>
        <v>Sportive</v>
      </c>
      <c r="C1066" s="10" t="str">
        <f>Grades!$C$65</f>
        <v>Educateur_activités_physiques_sportives</v>
      </c>
      <c r="D1066" s="10" t="str">
        <f>Grades!$C$67</f>
        <v>Educateur des activités physiques et sportives principal de 2ème classe</v>
      </c>
      <c r="E1066" s="9" t="s">
        <v>51</v>
      </c>
      <c r="F1066" s="9">
        <v>638</v>
      </c>
    </row>
    <row r="1067" spans="1:6" ht="30">
      <c r="A1067" s="21" t="str">
        <f t="shared" si="19"/>
        <v>Educateur des activités physiques et sportives principal de 2ème classe 11e échelon</v>
      </c>
      <c r="B1067" s="10" t="str">
        <f>Filières!$A$35</f>
        <v>Sportive</v>
      </c>
      <c r="C1067" s="10" t="str">
        <f>Grades!$C$65</f>
        <v>Educateur_activités_physiques_sportives</v>
      </c>
      <c r="D1067" s="10" t="str">
        <f>Grades!$C$67</f>
        <v>Educateur des activités physiques et sportives principal de 2ème classe</v>
      </c>
      <c r="E1067" s="9" t="s">
        <v>53</v>
      </c>
      <c r="F1067" s="9">
        <v>599</v>
      </c>
    </row>
    <row r="1068" spans="1:6" ht="30">
      <c r="A1068" s="21" t="str">
        <f t="shared" si="19"/>
        <v>Educateur des activités physiques et sportives principal de 2ème classe 10e échelon</v>
      </c>
      <c r="B1068" s="10" t="str">
        <f>Filières!$A$35</f>
        <v>Sportive</v>
      </c>
      <c r="C1068" s="10" t="str">
        <f>Grades!$C$65</f>
        <v>Educateur_activités_physiques_sportives</v>
      </c>
      <c r="D1068" s="10" t="str">
        <f>Grades!$C$67</f>
        <v>Educateur des activités physiques et sportives principal de 2ème classe</v>
      </c>
      <c r="E1068" s="9" t="s">
        <v>55</v>
      </c>
      <c r="F1068" s="9">
        <v>567</v>
      </c>
    </row>
    <row r="1069" spans="1:6" ht="30">
      <c r="A1069" s="21" t="str">
        <f t="shared" si="19"/>
        <v>Educateur des activités physiques et sportives principal de 2ème classe 9e échelon</v>
      </c>
      <c r="B1069" s="10" t="str">
        <f>Filières!$A$35</f>
        <v>Sportive</v>
      </c>
      <c r="C1069" s="10" t="str">
        <f>Grades!$C$65</f>
        <v>Educateur_activités_physiques_sportives</v>
      </c>
      <c r="D1069" s="10" t="str">
        <f>Grades!$C$67</f>
        <v>Educateur des activités physiques et sportives principal de 2ème classe</v>
      </c>
      <c r="E1069" s="9" t="s">
        <v>57</v>
      </c>
      <c r="F1069" s="9">
        <v>542</v>
      </c>
    </row>
    <row r="1070" spans="1:6" ht="30">
      <c r="A1070" s="21" t="str">
        <f t="shared" si="19"/>
        <v>Educateur des activités physiques et sportives principal de 2ème classe 8e échelon</v>
      </c>
      <c r="B1070" s="10" t="str">
        <f>Filières!$A$35</f>
        <v>Sportive</v>
      </c>
      <c r="C1070" s="10" t="str">
        <f>Grades!$C$65</f>
        <v>Educateur_activités_physiques_sportives</v>
      </c>
      <c r="D1070" s="10" t="str">
        <f>Grades!$C$67</f>
        <v>Educateur des activités physiques et sportives principal de 2ème classe</v>
      </c>
      <c r="E1070" s="9" t="s">
        <v>59</v>
      </c>
      <c r="F1070" s="9">
        <v>528</v>
      </c>
    </row>
    <row r="1071" spans="1:6" ht="30">
      <c r="A1071" s="21" t="str">
        <f t="shared" si="19"/>
        <v>Educateur des activités physiques et sportives principal de 2ème classe 7e échelon</v>
      </c>
      <c r="B1071" s="10" t="str">
        <f>Filières!$A$35</f>
        <v>Sportive</v>
      </c>
      <c r="C1071" s="10" t="str">
        <f>Grades!$C$65</f>
        <v>Educateur_activités_physiques_sportives</v>
      </c>
      <c r="D1071" s="10" t="str">
        <f>Grades!$C$67</f>
        <v>Educateur des activités physiques et sportives principal de 2ème classe</v>
      </c>
      <c r="E1071" s="9" t="s">
        <v>61</v>
      </c>
      <c r="F1071" s="9">
        <v>506</v>
      </c>
    </row>
    <row r="1072" spans="1:6" ht="30">
      <c r="A1072" s="21" t="str">
        <f t="shared" si="19"/>
        <v>Educateur des activités physiques et sportives principal de 2ème classe 6e échelon</v>
      </c>
      <c r="B1072" s="10" t="str">
        <f>Filières!$A$35</f>
        <v>Sportive</v>
      </c>
      <c r="C1072" s="10" t="str">
        <f>Grades!$C$65</f>
        <v>Educateur_activités_physiques_sportives</v>
      </c>
      <c r="D1072" s="10" t="str">
        <f>Grades!$C$67</f>
        <v>Educateur des activités physiques et sportives principal de 2ème classe</v>
      </c>
      <c r="E1072" s="9" t="s">
        <v>63</v>
      </c>
      <c r="F1072" s="9">
        <v>480</v>
      </c>
    </row>
    <row r="1073" spans="1:6" ht="30">
      <c r="A1073" s="21" t="str">
        <f t="shared" si="19"/>
        <v>Educateur des activités physiques et sportives principal de 2ème classe 5e échelon</v>
      </c>
      <c r="B1073" s="10" t="str">
        <f>Filières!$A$35</f>
        <v>Sportive</v>
      </c>
      <c r="C1073" s="10" t="str">
        <f>Grades!$C$65</f>
        <v>Educateur_activités_physiques_sportives</v>
      </c>
      <c r="D1073" s="10" t="str">
        <f>Grades!$C$67</f>
        <v>Educateur des activités physiques et sportives principal de 2ème classe</v>
      </c>
      <c r="E1073" s="9" t="s">
        <v>64</v>
      </c>
      <c r="F1073" s="9">
        <v>458</v>
      </c>
    </row>
    <row r="1074" spans="1:6" ht="30">
      <c r="A1074" s="21" t="str">
        <f t="shared" si="19"/>
        <v>Educateur des activités physiques et sportives principal de 2ème classe 4e échelon</v>
      </c>
      <c r="B1074" s="10" t="str">
        <f>Filières!$A$35</f>
        <v>Sportive</v>
      </c>
      <c r="C1074" s="10" t="str">
        <f>Grades!$C$65</f>
        <v>Educateur_activités_physiques_sportives</v>
      </c>
      <c r="D1074" s="10" t="str">
        <f>Grades!$C$67</f>
        <v>Educateur des activités physiques et sportives principal de 2ème classe</v>
      </c>
      <c r="E1074" s="9" t="s">
        <v>66</v>
      </c>
      <c r="F1074" s="9">
        <v>444</v>
      </c>
    </row>
    <row r="1075" spans="1:6" ht="30">
      <c r="A1075" s="21" t="str">
        <f t="shared" si="19"/>
        <v>Educateur des activités physiques et sportives principal de 2ème classe 3e échelon</v>
      </c>
      <c r="B1075" s="10" t="str">
        <f>Filières!$A$35</f>
        <v>Sportive</v>
      </c>
      <c r="C1075" s="10" t="str">
        <f>Grades!$C$65</f>
        <v>Educateur_activités_physiques_sportives</v>
      </c>
      <c r="D1075" s="10" t="str">
        <f>Grades!$C$67</f>
        <v>Educateur des activités physiques et sportives principal de 2ème classe</v>
      </c>
      <c r="E1075" s="9" t="s">
        <v>24</v>
      </c>
      <c r="F1075" s="9">
        <v>429</v>
      </c>
    </row>
    <row r="1076" spans="1:6" ht="30">
      <c r="A1076" s="21" t="str">
        <f t="shared" si="19"/>
        <v>Educateur des activités physiques et sportives principal de 2ème classe 2e échelon</v>
      </c>
      <c r="B1076" s="10" t="str">
        <f>Filières!$A$35</f>
        <v>Sportive</v>
      </c>
      <c r="C1076" s="10" t="str">
        <f>Grades!$C$65</f>
        <v>Educateur_activités_physiques_sportives</v>
      </c>
      <c r="D1076" s="10" t="str">
        <f>Grades!$C$67</f>
        <v>Educateur des activités physiques et sportives principal de 2ème classe</v>
      </c>
      <c r="E1076" s="9" t="s">
        <v>67</v>
      </c>
      <c r="F1076" s="9">
        <v>415</v>
      </c>
    </row>
    <row r="1077" spans="1:6" ht="30">
      <c r="A1077" s="21" t="str">
        <f t="shared" si="19"/>
        <v>Educateur des activités physiques et sportives principal de 2ème classe 1er échelon</v>
      </c>
      <c r="B1077" s="10" t="str">
        <f>Filières!$A$35</f>
        <v>Sportive</v>
      </c>
      <c r="C1077" s="10" t="str">
        <f>Grades!$C$65</f>
        <v>Educateur_activités_physiques_sportives</v>
      </c>
      <c r="D1077" s="10" t="str">
        <f>Grades!$C$67</f>
        <v>Educateur des activités physiques et sportives principal de 2ème classe</v>
      </c>
      <c r="E1077" s="9" t="s">
        <v>68</v>
      </c>
      <c r="F1077" s="9">
        <v>401</v>
      </c>
    </row>
    <row r="1078" spans="1:6" ht="30">
      <c r="A1078" s="21" t="str">
        <f t="shared" si="19"/>
        <v>Educateur des activités physiques et sportives principal de 1ère classe 11e échelon</v>
      </c>
      <c r="B1078" s="10" t="str">
        <f>Filières!$A$35</f>
        <v>Sportive</v>
      </c>
      <c r="C1078" s="10" t="str">
        <f>Grades!$C$65</f>
        <v>Educateur_activités_physiques_sportives</v>
      </c>
      <c r="D1078" s="10" t="str">
        <f>Grades!$C$68</f>
        <v>Educateur des activités physiques et sportives principal de 1ère classe</v>
      </c>
      <c r="E1078" s="9" t="s">
        <v>53</v>
      </c>
      <c r="F1078" s="9">
        <v>707</v>
      </c>
    </row>
    <row r="1079" spans="1:6" ht="30">
      <c r="A1079" s="21" t="str">
        <f t="shared" si="19"/>
        <v>Educateur des activités physiques et sportives principal de 1ère classe 10e échelon</v>
      </c>
      <c r="B1079" s="10" t="str">
        <f>Filières!$A$35</f>
        <v>Sportive</v>
      </c>
      <c r="C1079" s="10" t="str">
        <f>Grades!$C$65</f>
        <v>Educateur_activités_physiques_sportives</v>
      </c>
      <c r="D1079" s="10" t="str">
        <f>Grades!$C$68</f>
        <v>Educateur des activités physiques et sportives principal de 1ère classe</v>
      </c>
      <c r="E1079" s="9" t="s">
        <v>55</v>
      </c>
      <c r="F1079" s="9">
        <v>684</v>
      </c>
    </row>
    <row r="1080" spans="1:6" ht="30">
      <c r="A1080" s="21" t="str">
        <f t="shared" si="19"/>
        <v>Educateur des activités physiques et sportives principal de 1ère classe 9e échelon</v>
      </c>
      <c r="B1080" s="10" t="str">
        <f>Filières!$A$35</f>
        <v>Sportive</v>
      </c>
      <c r="C1080" s="10" t="str">
        <f>Grades!$C$65</f>
        <v>Educateur_activités_physiques_sportives</v>
      </c>
      <c r="D1080" s="10" t="str">
        <f>Grades!$C$68</f>
        <v>Educateur des activités physiques et sportives principal de 1ère classe</v>
      </c>
      <c r="E1080" s="9" t="s">
        <v>57</v>
      </c>
      <c r="F1080" s="9">
        <v>660</v>
      </c>
    </row>
    <row r="1081" spans="1:6" ht="30">
      <c r="A1081" s="21" t="str">
        <f t="shared" si="19"/>
        <v>Educateur des activités physiques et sportives principal de 1ère classe 8e échelon</v>
      </c>
      <c r="B1081" s="10" t="str">
        <f>Filières!$A$35</f>
        <v>Sportive</v>
      </c>
      <c r="C1081" s="10" t="str">
        <f>Grades!$C$65</f>
        <v>Educateur_activités_physiques_sportives</v>
      </c>
      <c r="D1081" s="10" t="str">
        <f>Grades!$C$68</f>
        <v>Educateur des activités physiques et sportives principal de 1ère classe</v>
      </c>
      <c r="E1081" s="9" t="s">
        <v>59</v>
      </c>
      <c r="F1081" s="9">
        <v>638</v>
      </c>
    </row>
    <row r="1082" spans="1:6" ht="30">
      <c r="A1082" s="21" t="str">
        <f t="shared" si="19"/>
        <v>Educateur des activités physiques et sportives principal de 1ère classe 7e échelon</v>
      </c>
      <c r="B1082" s="10" t="str">
        <f>Filières!$A$35</f>
        <v>Sportive</v>
      </c>
      <c r="C1082" s="10" t="str">
        <f>Grades!$C$65</f>
        <v>Educateur_activités_physiques_sportives</v>
      </c>
      <c r="D1082" s="10" t="str">
        <f>Grades!$C$68</f>
        <v>Educateur des activités physiques et sportives principal de 1ère classe</v>
      </c>
      <c r="E1082" s="9" t="s">
        <v>61</v>
      </c>
      <c r="F1082" s="9">
        <v>604</v>
      </c>
    </row>
    <row r="1083" spans="1:6" ht="30">
      <c r="A1083" s="21" t="str">
        <f t="shared" si="19"/>
        <v>Educateur des activités physiques et sportives principal de 1ère classe 6e échelon</v>
      </c>
      <c r="B1083" s="10" t="str">
        <f>Filières!$A$35</f>
        <v>Sportive</v>
      </c>
      <c r="C1083" s="10" t="str">
        <f>Grades!$C$65</f>
        <v>Educateur_activités_physiques_sportives</v>
      </c>
      <c r="D1083" s="10" t="str">
        <f>Grades!$C$68</f>
        <v>Educateur des activités physiques et sportives principal de 1ère classe</v>
      </c>
      <c r="E1083" s="9" t="s">
        <v>63</v>
      </c>
      <c r="F1083" s="9">
        <v>573</v>
      </c>
    </row>
    <row r="1084" spans="1:6" ht="30">
      <c r="A1084" s="21" t="str">
        <f t="shared" si="19"/>
        <v>Educateur des activités physiques et sportives principal de 1ère classe 5e échelon</v>
      </c>
      <c r="B1084" s="10" t="str">
        <f>Filières!$A$35</f>
        <v>Sportive</v>
      </c>
      <c r="C1084" s="10" t="str">
        <f>Grades!$C$65</f>
        <v>Educateur_activités_physiques_sportives</v>
      </c>
      <c r="D1084" s="10" t="str">
        <f>Grades!$C$68</f>
        <v>Educateur des activités physiques et sportives principal de 1ère classe</v>
      </c>
      <c r="E1084" s="9" t="s">
        <v>64</v>
      </c>
      <c r="F1084" s="9">
        <v>547</v>
      </c>
    </row>
    <row r="1085" spans="1:6" ht="30">
      <c r="A1085" s="21" t="str">
        <f t="shared" si="19"/>
        <v>Educateur des activités physiques et sportives principal de 1ère classe 4e échelon</v>
      </c>
      <c r="B1085" s="10" t="str">
        <f>Filières!$A$35</f>
        <v>Sportive</v>
      </c>
      <c r="C1085" s="10" t="str">
        <f>Grades!$C$65</f>
        <v>Educateur_activités_physiques_sportives</v>
      </c>
      <c r="D1085" s="10" t="str">
        <f>Grades!$C$68</f>
        <v>Educateur des activités physiques et sportives principal de 1ère classe</v>
      </c>
      <c r="E1085" s="9" t="s">
        <v>66</v>
      </c>
      <c r="F1085" s="9">
        <v>513</v>
      </c>
    </row>
    <row r="1086" spans="1:6" ht="30">
      <c r="A1086" s="21" t="str">
        <f aca="true" t="shared" si="20" ref="A1086:A1149">D1086&amp;" "&amp;E1086</f>
        <v>Educateur des activités physiques et sportives principal de 1ère classe 3e échelon</v>
      </c>
      <c r="B1086" s="10" t="str">
        <f>Filières!$A$35</f>
        <v>Sportive</v>
      </c>
      <c r="C1086" s="10" t="str">
        <f>Grades!$C$65</f>
        <v>Educateur_activités_physiques_sportives</v>
      </c>
      <c r="D1086" s="10" t="str">
        <f>Grades!$C$68</f>
        <v>Educateur des activités physiques et sportives principal de 1ère classe</v>
      </c>
      <c r="E1086" s="9" t="s">
        <v>24</v>
      </c>
      <c r="F1086" s="9">
        <v>484</v>
      </c>
    </row>
    <row r="1087" spans="1:6" ht="30">
      <c r="A1087" s="21" t="str">
        <f t="shared" si="20"/>
        <v>Educateur des activités physiques et sportives principal de 1ère classe 2e échelon</v>
      </c>
      <c r="B1087" s="10" t="str">
        <f>Filières!$A$35</f>
        <v>Sportive</v>
      </c>
      <c r="C1087" s="10" t="str">
        <f>Grades!$C$65</f>
        <v>Educateur_activités_physiques_sportives</v>
      </c>
      <c r="D1087" s="10" t="str">
        <f>Grades!$C$68</f>
        <v>Educateur des activités physiques et sportives principal de 1ère classe</v>
      </c>
      <c r="E1087" s="9" t="s">
        <v>67</v>
      </c>
      <c r="F1087" s="9">
        <v>461</v>
      </c>
    </row>
    <row r="1088" spans="1:6" ht="30">
      <c r="A1088" s="21" t="str">
        <f t="shared" si="20"/>
        <v>Educateur des activités physiques et sportives principal de 1ère classe 1er échelon</v>
      </c>
      <c r="B1088" s="10" t="str">
        <f>Filières!$A$35</f>
        <v>Sportive</v>
      </c>
      <c r="C1088" s="10" t="str">
        <f>Grades!$C$65</f>
        <v>Educateur_activités_physiques_sportives</v>
      </c>
      <c r="D1088" s="10" t="str">
        <f>Grades!$C$68</f>
        <v>Educateur des activités physiques et sportives principal de 1ère classe</v>
      </c>
      <c r="E1088" s="9" t="s">
        <v>68</v>
      </c>
      <c r="F1088" s="9">
        <v>446</v>
      </c>
    </row>
    <row r="1089" spans="1:6" ht="15">
      <c r="A1089" s="21" t="str">
        <f t="shared" si="20"/>
        <v>Conseiller des activités physiques et sportives 11e échelon</v>
      </c>
      <c r="B1089" s="10" t="str">
        <f>Filières!$A$35</f>
        <v>Sportive</v>
      </c>
      <c r="C1089" s="10" t="str">
        <f>Grades!$E$65</f>
        <v>Conseiller_activités_physiques_sportives</v>
      </c>
      <c r="D1089" s="10" t="str">
        <f>Grades!$E$66</f>
        <v>Conseiller des activités physiques et sportives</v>
      </c>
      <c r="E1089" s="9" t="s">
        <v>53</v>
      </c>
      <c r="F1089" s="9">
        <v>821</v>
      </c>
    </row>
    <row r="1090" spans="1:6" ht="15">
      <c r="A1090" s="21" t="str">
        <f t="shared" si="20"/>
        <v>Conseiller des activités physiques et sportives 10e échelon</v>
      </c>
      <c r="B1090" s="10" t="str">
        <f>Filières!$A$35</f>
        <v>Sportive</v>
      </c>
      <c r="C1090" s="10" t="str">
        <f>Grades!$E$65</f>
        <v>Conseiller_activités_physiques_sportives</v>
      </c>
      <c r="D1090" s="10" t="str">
        <f>Grades!$E$66</f>
        <v>Conseiller des activités physiques et sportives</v>
      </c>
      <c r="E1090" s="9" t="s">
        <v>55</v>
      </c>
      <c r="F1090" s="9">
        <v>778</v>
      </c>
    </row>
    <row r="1091" spans="1:6" ht="15">
      <c r="A1091" s="21" t="str">
        <f t="shared" si="20"/>
        <v>Conseiller des activités physiques et sportives 9e échelon</v>
      </c>
      <c r="B1091" s="10" t="str">
        <f>Filières!$A$35</f>
        <v>Sportive</v>
      </c>
      <c r="C1091" s="10" t="str">
        <f>Grades!$E$65</f>
        <v>Conseiller_activités_physiques_sportives</v>
      </c>
      <c r="D1091" s="10" t="str">
        <f>Grades!$E$66</f>
        <v>Conseiller des activités physiques et sportives</v>
      </c>
      <c r="E1091" s="9" t="s">
        <v>57</v>
      </c>
      <c r="F1091" s="9">
        <v>732</v>
      </c>
    </row>
    <row r="1092" spans="1:6" ht="15">
      <c r="A1092" s="21" t="str">
        <f t="shared" si="20"/>
        <v>Conseiller des activités physiques et sportives 8e échelon</v>
      </c>
      <c r="B1092" s="10" t="str">
        <f>Filières!$A$35</f>
        <v>Sportive</v>
      </c>
      <c r="C1092" s="10" t="str">
        <f>Grades!$E$65</f>
        <v>Conseiller_activités_physiques_sportives</v>
      </c>
      <c r="D1092" s="10" t="str">
        <f>Grades!$E$66</f>
        <v>Conseiller des activités physiques et sportives</v>
      </c>
      <c r="E1092" s="9" t="s">
        <v>59</v>
      </c>
      <c r="F1092" s="23">
        <v>693</v>
      </c>
    </row>
    <row r="1093" spans="1:6" ht="15">
      <c r="A1093" s="21" t="str">
        <f t="shared" si="20"/>
        <v>Conseiller des activités physiques et sportives 7e échelon</v>
      </c>
      <c r="B1093" s="10" t="str">
        <f>Filières!$A$35</f>
        <v>Sportive</v>
      </c>
      <c r="C1093" s="10" t="str">
        <f>Grades!$E$65</f>
        <v>Conseiller_activités_physiques_sportives</v>
      </c>
      <c r="D1093" s="10" t="str">
        <f>Grades!$E$66</f>
        <v>Conseiller des activités physiques et sportives</v>
      </c>
      <c r="E1093" s="9" t="s">
        <v>61</v>
      </c>
      <c r="F1093" s="9">
        <v>653</v>
      </c>
    </row>
    <row r="1094" spans="1:6" ht="15">
      <c r="A1094" s="21" t="str">
        <f t="shared" si="20"/>
        <v>Conseiller des activités physiques et sportives 6e échelon</v>
      </c>
      <c r="B1094" s="10" t="str">
        <f>Filières!$A$35</f>
        <v>Sportive</v>
      </c>
      <c r="C1094" s="10" t="str">
        <f>Grades!$E$65</f>
        <v>Conseiller_activités_physiques_sportives</v>
      </c>
      <c r="D1094" s="10" t="str">
        <f>Grades!$E$66</f>
        <v>Conseiller des activités physiques et sportives</v>
      </c>
      <c r="E1094" s="9" t="s">
        <v>63</v>
      </c>
      <c r="F1094" s="23">
        <v>611</v>
      </c>
    </row>
    <row r="1095" spans="1:6" ht="15">
      <c r="A1095" s="21" t="str">
        <f t="shared" si="20"/>
        <v>Conseiller des activités physiques et sportives 5e échelon</v>
      </c>
      <c r="B1095" s="10" t="str">
        <f>Filières!$A$35</f>
        <v>Sportive</v>
      </c>
      <c r="C1095" s="10" t="str">
        <f>Grades!$E$65</f>
        <v>Conseiller_activités_physiques_sportives</v>
      </c>
      <c r="D1095" s="10" t="str">
        <f>Grades!$E$66</f>
        <v>Conseiller des activités physiques et sportives</v>
      </c>
      <c r="E1095" s="9" t="s">
        <v>64</v>
      </c>
      <c r="F1095" s="23">
        <v>567</v>
      </c>
    </row>
    <row r="1096" spans="1:6" ht="15">
      <c r="A1096" s="21" t="str">
        <f t="shared" si="20"/>
        <v>Conseiller des activités physiques et sportives 4e échelon</v>
      </c>
      <c r="B1096" s="10" t="str">
        <f>Filières!$A$35</f>
        <v>Sportive</v>
      </c>
      <c r="C1096" s="10" t="str">
        <f>Grades!$E$65</f>
        <v>Conseiller_activités_physiques_sportives</v>
      </c>
      <c r="D1096" s="10" t="str">
        <f>Grades!$E$66</f>
        <v>Conseiller des activités physiques et sportives</v>
      </c>
      <c r="E1096" s="9" t="s">
        <v>66</v>
      </c>
      <c r="F1096" s="23">
        <v>525</v>
      </c>
    </row>
    <row r="1097" spans="1:6" ht="15">
      <c r="A1097" s="21" t="str">
        <f t="shared" si="20"/>
        <v>Conseiller des activités physiques et sportives 3e échelon</v>
      </c>
      <c r="B1097" s="10" t="str">
        <f>Filières!$A$35</f>
        <v>Sportive</v>
      </c>
      <c r="C1097" s="10" t="str">
        <f>Grades!$E$65</f>
        <v>Conseiller_activités_physiques_sportives</v>
      </c>
      <c r="D1097" s="10" t="str">
        <f>Grades!$E$66</f>
        <v>Conseiller des activités physiques et sportives</v>
      </c>
      <c r="E1097" s="9" t="s">
        <v>24</v>
      </c>
      <c r="F1097" s="23">
        <v>499</v>
      </c>
    </row>
    <row r="1098" spans="1:6" ht="15">
      <c r="A1098" s="21" t="str">
        <f t="shared" si="20"/>
        <v>Conseiller des activités physiques et sportives 2e échelon</v>
      </c>
      <c r="B1098" s="10" t="str">
        <f>Filières!$A$35</f>
        <v>Sportive</v>
      </c>
      <c r="C1098" s="10" t="str">
        <f>Grades!$E$65</f>
        <v>Conseiller_activités_physiques_sportives</v>
      </c>
      <c r="D1098" s="10" t="str">
        <f>Grades!$E$66</f>
        <v>Conseiller des activités physiques et sportives</v>
      </c>
      <c r="E1098" s="9" t="s">
        <v>67</v>
      </c>
      <c r="F1098" s="23">
        <v>469</v>
      </c>
    </row>
    <row r="1099" spans="1:6" ht="15">
      <c r="A1099" s="21" t="str">
        <f t="shared" si="20"/>
        <v>Conseiller des activités physiques et sportives 1er échelon</v>
      </c>
      <c r="B1099" s="10" t="str">
        <f>Filières!$A$35</f>
        <v>Sportive</v>
      </c>
      <c r="C1099" s="10" t="str">
        <f>Grades!$E$65</f>
        <v>Conseiller_activités_physiques_sportives</v>
      </c>
      <c r="D1099" s="10" t="str">
        <f>Grades!$E$66</f>
        <v>Conseiller des activités physiques et sportives</v>
      </c>
      <c r="E1099" s="9" t="s">
        <v>68</v>
      </c>
      <c r="F1099" s="23">
        <v>444</v>
      </c>
    </row>
    <row r="1100" spans="1:6" ht="30">
      <c r="A1100" s="21" t="str">
        <f t="shared" si="20"/>
        <v>Conseiller principal des activités physiques et sportives 10e échelon</v>
      </c>
      <c r="B1100" s="10" t="str">
        <f>Filières!$A$35</f>
        <v>Sportive</v>
      </c>
      <c r="C1100" s="10" t="str">
        <f>Grades!$E$65</f>
        <v>Conseiller_activités_physiques_sportives</v>
      </c>
      <c r="D1100" s="10" t="str">
        <f>Grades!$E$67</f>
        <v>Conseiller principal des activités physiques et sportives</v>
      </c>
      <c r="E1100" s="9" t="s">
        <v>55</v>
      </c>
      <c r="F1100" s="9">
        <v>1015</v>
      </c>
    </row>
    <row r="1101" spans="1:6" ht="30">
      <c r="A1101" s="21" t="str">
        <f t="shared" si="20"/>
        <v>Conseiller principal des activités physiques et sportives 9e échelon</v>
      </c>
      <c r="B1101" s="10" t="str">
        <f>Filières!$A$35</f>
        <v>Sportive</v>
      </c>
      <c r="C1101" s="10" t="str">
        <f>Grades!$E$65</f>
        <v>Conseiller_activités_physiques_sportives</v>
      </c>
      <c r="D1101" s="10" t="str">
        <f>Grades!$E$67</f>
        <v>Conseiller principal des activités physiques et sportives</v>
      </c>
      <c r="E1101" s="9" t="s">
        <v>57</v>
      </c>
      <c r="F1101" s="9">
        <v>995</v>
      </c>
    </row>
    <row r="1102" spans="1:6" ht="30">
      <c r="A1102" s="21" t="str">
        <f t="shared" si="20"/>
        <v>Conseiller principal des activités physiques et sportives 8e échelon</v>
      </c>
      <c r="B1102" s="10" t="str">
        <f>Filières!$A$35</f>
        <v>Sportive</v>
      </c>
      <c r="C1102" s="10" t="str">
        <f>Grades!$E$65</f>
        <v>Conseiller_activités_physiques_sportives</v>
      </c>
      <c r="D1102" s="10" t="str">
        <f>Grades!$E$67</f>
        <v>Conseiller principal des activités physiques et sportives</v>
      </c>
      <c r="E1102" s="9" t="s">
        <v>59</v>
      </c>
      <c r="F1102" s="23">
        <v>946</v>
      </c>
    </row>
    <row r="1103" spans="1:6" ht="30">
      <c r="A1103" s="21" t="str">
        <f t="shared" si="20"/>
        <v>Conseiller principal des activités physiques et sportives 7e échelon</v>
      </c>
      <c r="B1103" s="10" t="str">
        <f>Filières!$A$35</f>
        <v>Sportive</v>
      </c>
      <c r="C1103" s="10" t="str">
        <f>Grades!$E$65</f>
        <v>Conseiller_activités_physiques_sportives</v>
      </c>
      <c r="D1103" s="10" t="str">
        <f>Grades!$E$67</f>
        <v>Conseiller principal des activités physiques et sportives</v>
      </c>
      <c r="E1103" s="9" t="s">
        <v>61</v>
      </c>
      <c r="F1103" s="9">
        <v>896</v>
      </c>
    </row>
    <row r="1104" spans="1:6" ht="30">
      <c r="A1104" s="21" t="str">
        <f t="shared" si="20"/>
        <v>Conseiller principal des activités physiques et sportives 6e échelon</v>
      </c>
      <c r="B1104" s="10" t="str">
        <f>Filières!$A$35</f>
        <v>Sportive</v>
      </c>
      <c r="C1104" s="10" t="str">
        <f>Grades!$E$65</f>
        <v>Conseiller_activités_physiques_sportives</v>
      </c>
      <c r="D1104" s="10" t="str">
        <f>Grades!$E$67</f>
        <v>Conseiller principal des activités physiques et sportives</v>
      </c>
      <c r="E1104" s="9" t="s">
        <v>63</v>
      </c>
      <c r="F1104" s="23">
        <v>843</v>
      </c>
    </row>
    <row r="1105" spans="1:6" ht="30">
      <c r="A1105" s="21" t="str">
        <f t="shared" si="20"/>
        <v>Conseiller principal des activités physiques et sportives 5e échelon</v>
      </c>
      <c r="B1105" s="10" t="str">
        <f>Filières!$A$35</f>
        <v>Sportive</v>
      </c>
      <c r="C1105" s="10" t="str">
        <f>Grades!$E$65</f>
        <v>Conseiller_activités_physiques_sportives</v>
      </c>
      <c r="D1105" s="10" t="str">
        <f>Grades!$E$67</f>
        <v>Conseiller principal des activités physiques et sportives</v>
      </c>
      <c r="E1105" s="9" t="s">
        <v>64</v>
      </c>
      <c r="F1105" s="23">
        <v>791</v>
      </c>
    </row>
    <row r="1106" spans="1:6" ht="30">
      <c r="A1106" s="21" t="str">
        <f t="shared" si="20"/>
        <v>Conseiller principal des activités physiques et sportives 4e échelon</v>
      </c>
      <c r="B1106" s="10" t="str">
        <f>Filières!$A$35</f>
        <v>Sportive</v>
      </c>
      <c r="C1106" s="10" t="str">
        <f>Grades!$E$65</f>
        <v>Conseiller_activités_physiques_sportives</v>
      </c>
      <c r="D1106" s="10" t="str">
        <f>Grades!$E$67</f>
        <v>Conseiller principal des activités physiques et sportives</v>
      </c>
      <c r="E1106" s="9" t="s">
        <v>66</v>
      </c>
      <c r="F1106" s="23">
        <v>732</v>
      </c>
    </row>
    <row r="1107" spans="1:6" ht="30">
      <c r="A1107" s="21" t="str">
        <f t="shared" si="20"/>
        <v>Conseiller principal des activités physiques et sportives 3e échelon</v>
      </c>
      <c r="B1107" s="10" t="str">
        <f>Filières!$A$35</f>
        <v>Sportive</v>
      </c>
      <c r="C1107" s="10" t="str">
        <f>Grades!$E$65</f>
        <v>Conseiller_activités_physiques_sportives</v>
      </c>
      <c r="D1107" s="10" t="str">
        <f>Grades!$E$67</f>
        <v>Conseiller principal des activités physiques et sportives</v>
      </c>
      <c r="E1107" s="9" t="s">
        <v>24</v>
      </c>
      <c r="F1107" s="23">
        <v>693</v>
      </c>
    </row>
    <row r="1108" spans="1:6" ht="30">
      <c r="A1108" s="21" t="str">
        <f t="shared" si="20"/>
        <v>Conseiller principal des activités physiques et sportives 2e échelon</v>
      </c>
      <c r="B1108" s="10" t="str">
        <f>Filières!$A$35</f>
        <v>Sportive</v>
      </c>
      <c r="C1108" s="10" t="str">
        <f>Grades!$E$65</f>
        <v>Conseiller_activités_physiques_sportives</v>
      </c>
      <c r="D1108" s="10" t="str">
        <f>Grades!$E$67</f>
        <v>Conseiller principal des activités physiques et sportives</v>
      </c>
      <c r="E1108" s="9" t="s">
        <v>67</v>
      </c>
      <c r="F1108" s="23">
        <v>639</v>
      </c>
    </row>
    <row r="1109" spans="1:6" ht="30">
      <c r="A1109" s="21" t="str">
        <f t="shared" si="20"/>
        <v>Conseiller principal des activités physiques et sportives 1er échelon</v>
      </c>
      <c r="B1109" s="10" t="str">
        <f>Filières!$A$35</f>
        <v>Sportive</v>
      </c>
      <c r="C1109" s="10" t="str">
        <f>Grades!$E$65</f>
        <v>Conseiller_activités_physiques_sportives</v>
      </c>
      <c r="D1109" s="10" t="str">
        <f>Grades!$E$67</f>
        <v>Conseiller principal des activités physiques et sportives</v>
      </c>
      <c r="E1109" s="9" t="s">
        <v>68</v>
      </c>
      <c r="F1109" s="23">
        <v>593</v>
      </c>
    </row>
    <row r="1110" spans="1:6" ht="15">
      <c r="A1110" s="21" t="str">
        <f t="shared" si="20"/>
        <v>Adjoint technique 11e échelon</v>
      </c>
      <c r="B1110" s="10" t="str">
        <f>Filières!$C$35</f>
        <v>Technique</v>
      </c>
      <c r="C1110" s="10" t="str">
        <f>Grades!$A$70</f>
        <v>Adjoint_technique</v>
      </c>
      <c r="D1110" s="10" t="str">
        <f>Grades!$A$71</f>
        <v>Adjoint technique</v>
      </c>
      <c r="E1110" s="9" t="s">
        <v>53</v>
      </c>
      <c r="F1110" s="9">
        <v>432</v>
      </c>
    </row>
    <row r="1111" spans="1:6" ht="15">
      <c r="A1111" s="21" t="str">
        <f t="shared" si="20"/>
        <v>Adjoint technique 10e échelon</v>
      </c>
      <c r="B1111" s="10" t="str">
        <f>Filières!$C$35</f>
        <v>Technique</v>
      </c>
      <c r="C1111" s="10" t="str">
        <f>Grades!$A$70</f>
        <v>Adjoint_technique</v>
      </c>
      <c r="D1111" s="10" t="str">
        <f>Grades!$A$71</f>
        <v>Adjoint technique</v>
      </c>
      <c r="E1111" s="9" t="s">
        <v>55</v>
      </c>
      <c r="F1111" s="9">
        <v>419</v>
      </c>
    </row>
    <row r="1112" spans="1:6" ht="15">
      <c r="A1112" s="21" t="str">
        <f t="shared" si="20"/>
        <v>Adjoint technique 9e échelon</v>
      </c>
      <c r="B1112" s="10" t="str">
        <f>Filières!$C$35</f>
        <v>Technique</v>
      </c>
      <c r="C1112" s="10" t="str">
        <f>Grades!$A$70</f>
        <v>Adjoint_technique</v>
      </c>
      <c r="D1112" s="10" t="str">
        <f>Grades!$A$71</f>
        <v>Adjoint technique</v>
      </c>
      <c r="E1112" s="9" t="s">
        <v>57</v>
      </c>
      <c r="F1112" s="9">
        <v>401</v>
      </c>
    </row>
    <row r="1113" spans="1:6" ht="15">
      <c r="A1113" s="21" t="str">
        <f t="shared" si="20"/>
        <v>Adjoint technique 8e échelon</v>
      </c>
      <c r="B1113" s="10" t="str">
        <f>Filières!$C$35</f>
        <v>Technique</v>
      </c>
      <c r="C1113" s="10" t="str">
        <f>Grades!$A$70</f>
        <v>Adjoint_technique</v>
      </c>
      <c r="D1113" s="10" t="str">
        <f>Grades!$A$71</f>
        <v>Adjoint technique</v>
      </c>
      <c r="E1113" s="9" t="s">
        <v>59</v>
      </c>
      <c r="F1113" s="9">
        <v>387</v>
      </c>
    </row>
    <row r="1114" spans="1:6" ht="15">
      <c r="A1114" s="21" t="str">
        <f t="shared" si="20"/>
        <v>Adjoint technique 7e échelon</v>
      </c>
      <c r="B1114" s="10" t="str">
        <f>Filières!$C$35</f>
        <v>Technique</v>
      </c>
      <c r="C1114" s="10" t="str">
        <f>Grades!$A$70</f>
        <v>Adjoint_technique</v>
      </c>
      <c r="D1114" s="10" t="str">
        <f>Grades!$A$71</f>
        <v>Adjoint technique</v>
      </c>
      <c r="E1114" s="9" t="s">
        <v>61</v>
      </c>
      <c r="F1114" s="9">
        <v>381</v>
      </c>
    </row>
    <row r="1115" spans="1:6" ht="15">
      <c r="A1115" s="21" t="str">
        <f t="shared" si="20"/>
        <v>Adjoint technique 6e échelon</v>
      </c>
      <c r="B1115" s="10" t="str">
        <f>Filières!$C$35</f>
        <v>Technique</v>
      </c>
      <c r="C1115" s="10" t="str">
        <f>Grades!$A$70</f>
        <v>Adjoint_technique</v>
      </c>
      <c r="D1115" s="10" t="str">
        <f>Grades!$A$71</f>
        <v>Adjoint technique</v>
      </c>
      <c r="E1115" s="9" t="s">
        <v>63</v>
      </c>
      <c r="F1115" s="9">
        <v>378</v>
      </c>
    </row>
    <row r="1116" spans="1:6" ht="15">
      <c r="A1116" s="21" t="str">
        <f t="shared" si="20"/>
        <v>Adjoint technique 5e échelon</v>
      </c>
      <c r="B1116" s="10" t="str">
        <f>Filières!$C$35</f>
        <v>Technique</v>
      </c>
      <c r="C1116" s="10" t="str">
        <f>Grades!$A$70</f>
        <v>Adjoint_technique</v>
      </c>
      <c r="D1116" s="10" t="str">
        <f>Grades!$A$71</f>
        <v>Adjoint technique</v>
      </c>
      <c r="E1116" s="9" t="s">
        <v>64</v>
      </c>
      <c r="F1116" s="9">
        <v>374</v>
      </c>
    </row>
    <row r="1117" spans="1:6" ht="15">
      <c r="A1117" s="21" t="str">
        <f t="shared" si="20"/>
        <v>Adjoint technique 4e échelon</v>
      </c>
      <c r="B1117" s="10" t="str">
        <f>Filières!$C$35</f>
        <v>Technique</v>
      </c>
      <c r="C1117" s="10" t="str">
        <f>Grades!$A$70</f>
        <v>Adjoint_technique</v>
      </c>
      <c r="D1117" s="10" t="str">
        <f>Grades!$A$71</f>
        <v>Adjoint technique</v>
      </c>
      <c r="E1117" s="9" t="s">
        <v>66</v>
      </c>
      <c r="F1117" s="9">
        <v>371</v>
      </c>
    </row>
    <row r="1118" spans="1:6" ht="15">
      <c r="A1118" s="21" t="str">
        <f t="shared" si="20"/>
        <v>Adjoint technique 3e échelon</v>
      </c>
      <c r="B1118" s="10" t="str">
        <f>Filières!$C$35</f>
        <v>Technique</v>
      </c>
      <c r="C1118" s="10" t="str">
        <f>Grades!$A$70</f>
        <v>Adjoint_technique</v>
      </c>
      <c r="D1118" s="10" t="str">
        <f>Grades!$A$71</f>
        <v>Adjoint technique</v>
      </c>
      <c r="E1118" s="9" t="s">
        <v>24</v>
      </c>
      <c r="F1118" s="9">
        <v>370</v>
      </c>
    </row>
    <row r="1119" spans="1:6" ht="15">
      <c r="A1119" s="21" t="str">
        <f t="shared" si="20"/>
        <v>Adjoint technique 2e échelon</v>
      </c>
      <c r="B1119" s="10" t="str">
        <f>Filières!$C$35</f>
        <v>Technique</v>
      </c>
      <c r="C1119" s="10" t="str">
        <f>Grades!$A$70</f>
        <v>Adjoint_technique</v>
      </c>
      <c r="D1119" s="10" t="str">
        <f>Grades!$A$71</f>
        <v>Adjoint technique</v>
      </c>
      <c r="E1119" s="9" t="s">
        <v>67</v>
      </c>
      <c r="F1119" s="9">
        <v>368</v>
      </c>
    </row>
    <row r="1120" spans="1:6" ht="15">
      <c r="A1120" s="21" t="str">
        <f t="shared" si="20"/>
        <v>Adjoint technique 1er échelon</v>
      </c>
      <c r="B1120" s="10" t="str">
        <f>Filières!$C$35</f>
        <v>Technique</v>
      </c>
      <c r="C1120" s="10" t="str">
        <f>Grades!$A$70</f>
        <v>Adjoint_technique</v>
      </c>
      <c r="D1120" s="10" t="str">
        <f>Grades!$A$71</f>
        <v>Adjoint technique</v>
      </c>
      <c r="E1120" s="9" t="s">
        <v>68</v>
      </c>
      <c r="F1120" s="9">
        <v>367</v>
      </c>
    </row>
    <row r="1121" spans="1:6" ht="15">
      <c r="A1121" s="21" t="str">
        <f t="shared" si="20"/>
        <v>Adjoint technique principal de 2ème classe 12e échelon</v>
      </c>
      <c r="B1121" s="10" t="str">
        <f>Filières!$C$35</f>
        <v>Technique</v>
      </c>
      <c r="C1121" s="10" t="str">
        <f>Grades!$A$70</f>
        <v>Adjoint_technique</v>
      </c>
      <c r="D1121" s="10" t="str">
        <f>Grades!$A$72</f>
        <v>Adjoint technique principal de 2ème classe</v>
      </c>
      <c r="E1121" s="9" t="s">
        <v>51</v>
      </c>
      <c r="F1121" s="9">
        <v>486</v>
      </c>
    </row>
    <row r="1122" spans="1:6" ht="15">
      <c r="A1122" s="21" t="str">
        <f t="shared" si="20"/>
        <v>Adjoint technique principal de 2ème classe 11e échelon</v>
      </c>
      <c r="B1122" s="10" t="str">
        <f>Filières!$C$35</f>
        <v>Technique</v>
      </c>
      <c r="C1122" s="10" t="str">
        <f>Grades!$A$70</f>
        <v>Adjoint_technique</v>
      </c>
      <c r="D1122" s="10" t="str">
        <f>Grades!$A$72</f>
        <v>Adjoint technique principal de 2ème classe</v>
      </c>
      <c r="E1122" s="9" t="s">
        <v>53</v>
      </c>
      <c r="F1122" s="9">
        <v>473</v>
      </c>
    </row>
    <row r="1123" spans="1:6" ht="15">
      <c r="A1123" s="21" t="str">
        <f t="shared" si="20"/>
        <v>Adjoint technique principal de 2ème classe 10e échelon</v>
      </c>
      <c r="B1123" s="10" t="str">
        <f>Filières!$C$35</f>
        <v>Technique</v>
      </c>
      <c r="C1123" s="10" t="str">
        <f>Grades!$A$70</f>
        <v>Adjoint_technique</v>
      </c>
      <c r="D1123" s="10" t="str">
        <f>Grades!$A$72</f>
        <v>Adjoint technique principal de 2ème classe</v>
      </c>
      <c r="E1123" s="9" t="s">
        <v>55</v>
      </c>
      <c r="F1123" s="9">
        <v>461</v>
      </c>
    </row>
    <row r="1124" spans="1:6" ht="15">
      <c r="A1124" s="21" t="str">
        <f t="shared" si="20"/>
        <v>Adjoint technique principal de 2ème classe 9e échelon</v>
      </c>
      <c r="B1124" s="10" t="str">
        <f>Filières!$C$35</f>
        <v>Technique</v>
      </c>
      <c r="C1124" s="10" t="str">
        <f>Grades!$A$70</f>
        <v>Adjoint_technique</v>
      </c>
      <c r="D1124" s="10" t="str">
        <f>Grades!$A$72</f>
        <v>Adjoint technique principal de 2ème classe</v>
      </c>
      <c r="E1124" s="9" t="s">
        <v>57</v>
      </c>
      <c r="F1124" s="9">
        <v>446</v>
      </c>
    </row>
    <row r="1125" spans="1:6" ht="15">
      <c r="A1125" s="21" t="str">
        <f t="shared" si="20"/>
        <v>Adjoint technique principal de 2ème classe 8e échelon</v>
      </c>
      <c r="B1125" s="10" t="str">
        <f>Filières!$C$35</f>
        <v>Technique</v>
      </c>
      <c r="C1125" s="10" t="str">
        <f>Grades!$A$70</f>
        <v>Adjoint_technique</v>
      </c>
      <c r="D1125" s="10" t="str">
        <f>Grades!$A$72</f>
        <v>Adjoint technique principal de 2ème classe</v>
      </c>
      <c r="E1125" s="9" t="s">
        <v>59</v>
      </c>
      <c r="F1125" s="9">
        <v>430</v>
      </c>
    </row>
    <row r="1126" spans="1:6" ht="15">
      <c r="A1126" s="21" t="str">
        <f t="shared" si="20"/>
        <v>Adjoint technique principal de 2ème classe 7e échelon</v>
      </c>
      <c r="B1126" s="10" t="str">
        <f>Filières!$C$35</f>
        <v>Technique</v>
      </c>
      <c r="C1126" s="10" t="str">
        <f>Grades!$A$70</f>
        <v>Adjoint_technique</v>
      </c>
      <c r="D1126" s="10" t="str">
        <f>Grades!$A$72</f>
        <v>Adjoint technique principal de 2ème classe</v>
      </c>
      <c r="E1126" s="9" t="s">
        <v>61</v>
      </c>
      <c r="F1126" s="9">
        <v>416</v>
      </c>
    </row>
    <row r="1127" spans="1:6" ht="15">
      <c r="A1127" s="21" t="str">
        <f t="shared" si="20"/>
        <v>Adjoint technique principal de 2ème classe 6e échelon</v>
      </c>
      <c r="B1127" s="10" t="str">
        <f>Filières!$C$35</f>
        <v>Technique</v>
      </c>
      <c r="C1127" s="10" t="str">
        <f>Grades!$A$70</f>
        <v>Adjoint_technique</v>
      </c>
      <c r="D1127" s="10" t="str">
        <f>Grades!$A$72</f>
        <v>Adjoint technique principal de 2ème classe</v>
      </c>
      <c r="E1127" s="9" t="s">
        <v>63</v>
      </c>
      <c r="F1127" s="9">
        <v>404</v>
      </c>
    </row>
    <row r="1128" spans="1:6" ht="15">
      <c r="A1128" s="21" t="str">
        <f t="shared" si="20"/>
        <v>Adjoint technique principal de 2ème classe 5e échelon</v>
      </c>
      <c r="B1128" s="10" t="str">
        <f>Filières!$C$35</f>
        <v>Technique</v>
      </c>
      <c r="C1128" s="10" t="str">
        <f>Grades!$A$70</f>
        <v>Adjoint_technique</v>
      </c>
      <c r="D1128" s="10" t="str">
        <f>Grades!$A$72</f>
        <v>Adjoint technique principal de 2ème classe</v>
      </c>
      <c r="E1128" s="9" t="s">
        <v>64</v>
      </c>
      <c r="F1128" s="9">
        <v>396</v>
      </c>
    </row>
    <row r="1129" spans="1:6" ht="15">
      <c r="A1129" s="21" t="str">
        <f t="shared" si="20"/>
        <v>Adjoint technique principal de 2ème classe 4e échelon</v>
      </c>
      <c r="B1129" s="10" t="str">
        <f>Filières!$C$35</f>
        <v>Technique</v>
      </c>
      <c r="C1129" s="10" t="str">
        <f>Grades!$A$70</f>
        <v>Adjoint_technique</v>
      </c>
      <c r="D1129" s="10" t="str">
        <f>Grades!$A$72</f>
        <v>Adjoint technique principal de 2ème classe</v>
      </c>
      <c r="E1129" s="9" t="s">
        <v>66</v>
      </c>
      <c r="F1129" s="9">
        <v>387</v>
      </c>
    </row>
    <row r="1130" spans="1:6" ht="15">
      <c r="A1130" s="21" t="str">
        <f t="shared" si="20"/>
        <v>Adjoint technique principal de 2ème classe 3e échelon</v>
      </c>
      <c r="B1130" s="10" t="str">
        <f>Filières!$C$35</f>
        <v>Technique</v>
      </c>
      <c r="C1130" s="10" t="str">
        <f>Grades!$A$70</f>
        <v>Adjoint_technique</v>
      </c>
      <c r="D1130" s="10" t="str">
        <f>Grades!$A$72</f>
        <v>Adjoint technique principal de 2ème classe</v>
      </c>
      <c r="E1130" s="9" t="s">
        <v>24</v>
      </c>
      <c r="F1130" s="9">
        <v>376</v>
      </c>
    </row>
    <row r="1131" spans="1:6" ht="15">
      <c r="A1131" s="21" t="str">
        <f t="shared" si="20"/>
        <v>Adjoint technique principal de 2ème classe 2e échelon</v>
      </c>
      <c r="B1131" s="10" t="str">
        <f>Filières!$C$35</f>
        <v>Technique</v>
      </c>
      <c r="C1131" s="10" t="str">
        <f>Grades!$A$70</f>
        <v>Adjoint_technique</v>
      </c>
      <c r="D1131" s="10" t="str">
        <f>Grades!$A$72</f>
        <v>Adjoint technique principal de 2ème classe</v>
      </c>
      <c r="E1131" s="9" t="s">
        <v>67</v>
      </c>
      <c r="F1131" s="9">
        <v>371</v>
      </c>
    </row>
    <row r="1132" spans="1:6" ht="15">
      <c r="A1132" s="21" t="str">
        <f t="shared" si="20"/>
        <v>Adjoint technique principal de 2ème classe 1er échelon</v>
      </c>
      <c r="B1132" s="10" t="str">
        <f>Filières!$C$35</f>
        <v>Technique</v>
      </c>
      <c r="C1132" s="10" t="str">
        <f>Grades!$A$70</f>
        <v>Adjoint_technique</v>
      </c>
      <c r="D1132" s="10" t="str">
        <f>Grades!$A$72</f>
        <v>Adjoint technique principal de 2ème classe</v>
      </c>
      <c r="E1132" s="9" t="s">
        <v>68</v>
      </c>
      <c r="F1132" s="9">
        <v>368</v>
      </c>
    </row>
    <row r="1133" spans="1:6" ht="15">
      <c r="A1133" s="21" t="str">
        <f t="shared" si="20"/>
        <v>Adjoint technique principal de 1ère classe 10e échelon</v>
      </c>
      <c r="B1133" s="10" t="str">
        <f>Filières!$C$35</f>
        <v>Technique</v>
      </c>
      <c r="C1133" s="10" t="str">
        <f>Grades!$A$70</f>
        <v>Adjoint_technique</v>
      </c>
      <c r="D1133" s="10" t="str">
        <f>Grades!$A$73</f>
        <v>Adjoint technique principal de 1ère classe</v>
      </c>
      <c r="E1133" s="9" t="s">
        <v>55</v>
      </c>
      <c r="F1133" s="9">
        <v>558</v>
      </c>
    </row>
    <row r="1134" spans="1:6" ht="15">
      <c r="A1134" s="21" t="str">
        <f t="shared" si="20"/>
        <v>Adjoint technique principal de 1ère classe 9e échelon</v>
      </c>
      <c r="B1134" s="10" t="str">
        <f>Filières!$C$35</f>
        <v>Technique</v>
      </c>
      <c r="C1134" s="10" t="str">
        <f>Grades!$A$70</f>
        <v>Adjoint_technique</v>
      </c>
      <c r="D1134" s="10" t="str">
        <f>Grades!$A$73</f>
        <v>Adjoint technique principal de 1ère classe</v>
      </c>
      <c r="E1134" s="9" t="s">
        <v>57</v>
      </c>
      <c r="F1134" s="9">
        <v>525</v>
      </c>
    </row>
    <row r="1135" spans="1:6" ht="15">
      <c r="A1135" s="21" t="str">
        <f t="shared" si="20"/>
        <v>Adjoint technique principal de 1ère classe 8e échelon</v>
      </c>
      <c r="B1135" s="10" t="str">
        <f>Filières!$C$35</f>
        <v>Technique</v>
      </c>
      <c r="C1135" s="10" t="str">
        <f>Grades!$A$70</f>
        <v>Adjoint_technique</v>
      </c>
      <c r="D1135" s="10" t="str">
        <f>Grades!$A$73</f>
        <v>Adjoint technique principal de 1ère classe</v>
      </c>
      <c r="E1135" s="9" t="s">
        <v>59</v>
      </c>
      <c r="F1135" s="9">
        <v>499</v>
      </c>
    </row>
    <row r="1136" spans="1:6" ht="15">
      <c r="A1136" s="21" t="str">
        <f t="shared" si="20"/>
        <v>Adjoint technique principal de 1ère classe 7e échelon</v>
      </c>
      <c r="B1136" s="10" t="str">
        <f>Filières!$C$35</f>
        <v>Technique</v>
      </c>
      <c r="C1136" s="10" t="str">
        <f>Grades!$A$70</f>
        <v>Adjoint_technique</v>
      </c>
      <c r="D1136" s="10" t="str">
        <f>Grades!$A$73</f>
        <v>Adjoint technique principal de 1ère classe</v>
      </c>
      <c r="E1136" s="9" t="s">
        <v>61</v>
      </c>
      <c r="F1136" s="9">
        <v>478</v>
      </c>
    </row>
    <row r="1137" spans="1:6" ht="15">
      <c r="A1137" s="21" t="str">
        <f t="shared" si="20"/>
        <v>Adjoint technique principal de 1ère classe 6e échelon</v>
      </c>
      <c r="B1137" s="10" t="str">
        <f>Filières!$C$35</f>
        <v>Technique</v>
      </c>
      <c r="C1137" s="10" t="str">
        <f>Grades!$A$70</f>
        <v>Adjoint_technique</v>
      </c>
      <c r="D1137" s="10" t="str">
        <f>Grades!$A$73</f>
        <v>Adjoint technique principal de 1ère classe</v>
      </c>
      <c r="E1137" s="9" t="s">
        <v>63</v>
      </c>
      <c r="F1137" s="9">
        <v>460</v>
      </c>
    </row>
    <row r="1138" spans="1:6" ht="15">
      <c r="A1138" s="21" t="str">
        <f t="shared" si="20"/>
        <v>Adjoint technique principal de 1ère classe 5e échelon</v>
      </c>
      <c r="B1138" s="10" t="str">
        <f>Filières!$C$35</f>
        <v>Technique</v>
      </c>
      <c r="C1138" s="10" t="str">
        <f>Grades!$A$70</f>
        <v>Adjoint_technique</v>
      </c>
      <c r="D1138" s="10" t="str">
        <f>Grades!$A$73</f>
        <v>Adjoint technique principal de 1ère classe</v>
      </c>
      <c r="E1138" s="9" t="s">
        <v>64</v>
      </c>
      <c r="F1138" s="9">
        <v>448</v>
      </c>
    </row>
    <row r="1139" spans="1:6" ht="15">
      <c r="A1139" s="21" t="str">
        <f t="shared" si="20"/>
        <v>Adjoint technique principal de 1ère classe 4e échelon</v>
      </c>
      <c r="B1139" s="10" t="str">
        <f>Filières!$C$35</f>
        <v>Technique</v>
      </c>
      <c r="C1139" s="10" t="str">
        <f>Grades!$A$70</f>
        <v>Adjoint_technique</v>
      </c>
      <c r="D1139" s="10" t="str">
        <f>Grades!$A$73</f>
        <v>Adjoint technique principal de 1ère classe</v>
      </c>
      <c r="E1139" s="9" t="s">
        <v>66</v>
      </c>
      <c r="F1139" s="9">
        <v>430</v>
      </c>
    </row>
    <row r="1140" spans="1:6" ht="15">
      <c r="A1140" s="21" t="str">
        <f t="shared" si="20"/>
        <v>Adjoint technique principal de 1ère classe 3e échelon</v>
      </c>
      <c r="B1140" s="10" t="str">
        <f>Filières!$C$35</f>
        <v>Technique</v>
      </c>
      <c r="C1140" s="10" t="str">
        <f>Grades!$A$70</f>
        <v>Adjoint_technique</v>
      </c>
      <c r="D1140" s="10" t="str">
        <f>Grades!$A$73</f>
        <v>Adjoint technique principal de 1ère classe</v>
      </c>
      <c r="E1140" s="9" t="s">
        <v>24</v>
      </c>
      <c r="F1140" s="9">
        <v>412</v>
      </c>
    </row>
    <row r="1141" spans="1:6" ht="15">
      <c r="A1141" s="21" t="str">
        <f t="shared" si="20"/>
        <v>Adjoint technique principal de 1ère classe 2e échelon</v>
      </c>
      <c r="B1141" s="10" t="str">
        <f>Filières!$C$35</f>
        <v>Technique</v>
      </c>
      <c r="C1141" s="10" t="str">
        <f>Grades!$A$70</f>
        <v>Adjoint_technique</v>
      </c>
      <c r="D1141" s="10" t="str">
        <f>Grades!$A$73</f>
        <v>Adjoint technique principal de 1ère classe</v>
      </c>
      <c r="E1141" s="9" t="s">
        <v>67</v>
      </c>
      <c r="F1141" s="9">
        <v>397</v>
      </c>
    </row>
    <row r="1142" spans="1:6" ht="15">
      <c r="A1142" s="21" t="str">
        <f t="shared" si="20"/>
        <v>Adjoint technique principal de 1ère classe 1er échelon</v>
      </c>
      <c r="B1142" s="10" t="str">
        <f>Filières!$C$35</f>
        <v>Technique</v>
      </c>
      <c r="C1142" s="10" t="str">
        <f>Grades!$A$70</f>
        <v>Adjoint_technique</v>
      </c>
      <c r="D1142" s="10" t="str">
        <f>Grades!$A$73</f>
        <v>Adjoint technique principal de 1ère classe</v>
      </c>
      <c r="E1142" s="9" t="s">
        <v>68</v>
      </c>
      <c r="F1142" s="9">
        <v>388</v>
      </c>
    </row>
    <row r="1143" spans="1:6" ht="30">
      <c r="A1143" s="21" t="str">
        <f t="shared" si="20"/>
        <v>Adjoint technique des établissements d’enseignement 11e échelon</v>
      </c>
      <c r="B1143" s="10" t="str">
        <f>Filières!$C$35</f>
        <v>Technique</v>
      </c>
      <c r="C1143" s="10" t="str">
        <f>Grades!$C$75</f>
        <v>Adjoint_technique_établissements_enseignement</v>
      </c>
      <c r="D1143" s="10" t="str">
        <f>Grades!$C$76</f>
        <v>Adjoint technique des établissements d’enseignement</v>
      </c>
      <c r="E1143" s="9" t="s">
        <v>53</v>
      </c>
      <c r="F1143" s="9">
        <v>432</v>
      </c>
    </row>
    <row r="1144" spans="1:6" ht="30">
      <c r="A1144" s="21" t="str">
        <f t="shared" si="20"/>
        <v>Adjoint technique des établissements d’enseignement 10e échelon</v>
      </c>
      <c r="B1144" s="10" t="str">
        <f>Filières!$C$35</f>
        <v>Technique</v>
      </c>
      <c r="C1144" s="10" t="str">
        <f>Grades!$C$75</f>
        <v>Adjoint_technique_établissements_enseignement</v>
      </c>
      <c r="D1144" s="10" t="str">
        <f>Grades!$C$76</f>
        <v>Adjoint technique des établissements d’enseignement</v>
      </c>
      <c r="E1144" s="9" t="s">
        <v>55</v>
      </c>
      <c r="F1144" s="9">
        <v>419</v>
      </c>
    </row>
    <row r="1145" spans="1:6" ht="30">
      <c r="A1145" s="21" t="str">
        <f t="shared" si="20"/>
        <v>Adjoint technique des établissements d’enseignement 9e échelon</v>
      </c>
      <c r="B1145" s="10" t="str">
        <f>Filières!$C$35</f>
        <v>Technique</v>
      </c>
      <c r="C1145" s="10" t="str">
        <f>Grades!$C$75</f>
        <v>Adjoint_technique_établissements_enseignement</v>
      </c>
      <c r="D1145" s="10" t="str">
        <f>Grades!$C$76</f>
        <v>Adjoint technique des établissements d’enseignement</v>
      </c>
      <c r="E1145" s="9" t="s">
        <v>57</v>
      </c>
      <c r="F1145" s="9">
        <v>401</v>
      </c>
    </row>
    <row r="1146" spans="1:6" ht="30">
      <c r="A1146" s="21" t="str">
        <f t="shared" si="20"/>
        <v>Adjoint technique des établissements d’enseignement 8e échelon</v>
      </c>
      <c r="B1146" s="10" t="str">
        <f>Filières!$C$35</f>
        <v>Technique</v>
      </c>
      <c r="C1146" s="10" t="str">
        <f>Grades!$C$75</f>
        <v>Adjoint_technique_établissements_enseignement</v>
      </c>
      <c r="D1146" s="10" t="str">
        <f>Grades!$C$76</f>
        <v>Adjoint technique des établissements d’enseignement</v>
      </c>
      <c r="E1146" s="9" t="s">
        <v>59</v>
      </c>
      <c r="F1146" s="9">
        <v>387</v>
      </c>
    </row>
    <row r="1147" spans="1:6" ht="30">
      <c r="A1147" s="21" t="str">
        <f t="shared" si="20"/>
        <v>Adjoint technique des établissements d’enseignement 7e échelon</v>
      </c>
      <c r="B1147" s="10" t="str">
        <f>Filières!$C$35</f>
        <v>Technique</v>
      </c>
      <c r="C1147" s="10" t="str">
        <f>Grades!$C$75</f>
        <v>Adjoint_technique_établissements_enseignement</v>
      </c>
      <c r="D1147" s="10" t="str">
        <f>Grades!$C$76</f>
        <v>Adjoint technique des établissements d’enseignement</v>
      </c>
      <c r="E1147" s="9" t="s">
        <v>61</v>
      </c>
      <c r="F1147" s="9">
        <v>381</v>
      </c>
    </row>
    <row r="1148" spans="1:6" ht="30">
      <c r="A1148" s="21" t="str">
        <f t="shared" si="20"/>
        <v>Adjoint technique des établissements d’enseignement 6e échelon</v>
      </c>
      <c r="B1148" s="10" t="str">
        <f>Filières!$C$35</f>
        <v>Technique</v>
      </c>
      <c r="C1148" s="10" t="str">
        <f>Grades!$C$75</f>
        <v>Adjoint_technique_établissements_enseignement</v>
      </c>
      <c r="D1148" s="10" t="str">
        <f>Grades!$C$76</f>
        <v>Adjoint technique des établissements d’enseignement</v>
      </c>
      <c r="E1148" s="9" t="s">
        <v>63</v>
      </c>
      <c r="F1148" s="9">
        <v>378</v>
      </c>
    </row>
    <row r="1149" spans="1:6" ht="30">
      <c r="A1149" s="21" t="str">
        <f t="shared" si="20"/>
        <v>Adjoint technique des établissements d’enseignement 5e échelon</v>
      </c>
      <c r="B1149" s="10" t="str">
        <f>Filières!$C$35</f>
        <v>Technique</v>
      </c>
      <c r="C1149" s="10" t="str">
        <f>Grades!$C$75</f>
        <v>Adjoint_technique_établissements_enseignement</v>
      </c>
      <c r="D1149" s="10" t="str">
        <f>Grades!$C$76</f>
        <v>Adjoint technique des établissements d’enseignement</v>
      </c>
      <c r="E1149" s="9" t="s">
        <v>64</v>
      </c>
      <c r="F1149" s="9">
        <v>374</v>
      </c>
    </row>
    <row r="1150" spans="1:6" ht="30">
      <c r="A1150" s="21" t="str">
        <f aca="true" t="shared" si="21" ref="A1150:A1212">D1150&amp;" "&amp;E1150</f>
        <v>Adjoint technique des établissements d’enseignement 4e échelon</v>
      </c>
      <c r="B1150" s="10" t="str">
        <f>Filières!$C$35</f>
        <v>Technique</v>
      </c>
      <c r="C1150" s="10" t="str">
        <f>Grades!$C$75</f>
        <v>Adjoint_technique_établissements_enseignement</v>
      </c>
      <c r="D1150" s="10" t="str">
        <f>Grades!$C$76</f>
        <v>Adjoint technique des établissements d’enseignement</v>
      </c>
      <c r="E1150" s="9" t="s">
        <v>66</v>
      </c>
      <c r="F1150" s="9">
        <v>371</v>
      </c>
    </row>
    <row r="1151" spans="1:6" ht="30">
      <c r="A1151" s="21" t="str">
        <f t="shared" si="21"/>
        <v>Adjoint technique des établissements d’enseignement 3e échelon</v>
      </c>
      <c r="B1151" s="10" t="str">
        <f>Filières!$C$35</f>
        <v>Technique</v>
      </c>
      <c r="C1151" s="10" t="str">
        <f>Grades!$C$75</f>
        <v>Adjoint_technique_établissements_enseignement</v>
      </c>
      <c r="D1151" s="10" t="str">
        <f>Grades!$C$76</f>
        <v>Adjoint technique des établissements d’enseignement</v>
      </c>
      <c r="E1151" s="9" t="s">
        <v>24</v>
      </c>
      <c r="F1151" s="9">
        <v>370</v>
      </c>
    </row>
    <row r="1152" spans="1:6" ht="30">
      <c r="A1152" s="21" t="str">
        <f t="shared" si="21"/>
        <v>Adjoint technique des établissements d’enseignement 2e échelon</v>
      </c>
      <c r="B1152" s="10" t="str">
        <f>Filières!$C$35</f>
        <v>Technique</v>
      </c>
      <c r="C1152" s="10" t="str">
        <f>Grades!$C$75</f>
        <v>Adjoint_technique_établissements_enseignement</v>
      </c>
      <c r="D1152" s="10" t="str">
        <f>Grades!$C$76</f>
        <v>Adjoint technique des établissements d’enseignement</v>
      </c>
      <c r="E1152" s="9" t="s">
        <v>67</v>
      </c>
      <c r="F1152" s="9">
        <v>368</v>
      </c>
    </row>
    <row r="1153" spans="1:6" ht="30">
      <c r="A1153" s="21" t="str">
        <f t="shared" si="21"/>
        <v>Adjoint technique des établissements d’enseignement 1er échelon</v>
      </c>
      <c r="B1153" s="10" t="str">
        <f>Filières!$C$35</f>
        <v>Technique</v>
      </c>
      <c r="C1153" s="10" t="str">
        <f>Grades!$C$75</f>
        <v>Adjoint_technique_établissements_enseignement</v>
      </c>
      <c r="D1153" s="10" t="str">
        <f>Grades!$C$76</f>
        <v>Adjoint technique des établissements d’enseignement</v>
      </c>
      <c r="E1153" s="9" t="s">
        <v>68</v>
      </c>
      <c r="F1153" s="9">
        <v>367</v>
      </c>
    </row>
    <row r="1154" spans="1:6" ht="30">
      <c r="A1154" s="21" t="str">
        <f t="shared" si="21"/>
        <v>Adjoint technique principal de 2ème classe des établissements d’enseignement 12e échelon</v>
      </c>
      <c r="B1154" s="10" t="str">
        <f>Filières!$C$35</f>
        <v>Technique</v>
      </c>
      <c r="C1154" s="10" t="str">
        <f>Grades!$C$75</f>
        <v>Adjoint_technique_établissements_enseignement</v>
      </c>
      <c r="D1154" s="10" t="str">
        <f>Grades!$C$77</f>
        <v>Adjoint technique principal de 2ème classe des établissements d’enseignement</v>
      </c>
      <c r="E1154" s="9" t="s">
        <v>51</v>
      </c>
      <c r="F1154" s="9">
        <v>486</v>
      </c>
    </row>
    <row r="1155" spans="1:6" ht="30">
      <c r="A1155" s="21" t="str">
        <f t="shared" si="21"/>
        <v>Adjoint technique principal de 2ème classe des établissements d’enseignement 11e échelon</v>
      </c>
      <c r="B1155" s="10" t="str">
        <f>Filières!$C$35</f>
        <v>Technique</v>
      </c>
      <c r="C1155" s="10" t="str">
        <f>Grades!$C$75</f>
        <v>Adjoint_technique_établissements_enseignement</v>
      </c>
      <c r="D1155" s="10" t="str">
        <f>Grades!$C$77</f>
        <v>Adjoint technique principal de 2ème classe des établissements d’enseignement</v>
      </c>
      <c r="E1155" s="9" t="s">
        <v>53</v>
      </c>
      <c r="F1155" s="9">
        <v>473</v>
      </c>
    </row>
    <row r="1156" spans="1:6" ht="30">
      <c r="A1156" s="21" t="str">
        <f t="shared" si="21"/>
        <v>Adjoint technique principal de 2ème classe des établissements d’enseignement 10e échelon</v>
      </c>
      <c r="B1156" s="10" t="str">
        <f>Filières!$C$35</f>
        <v>Technique</v>
      </c>
      <c r="C1156" s="10" t="str">
        <f>Grades!$C$75</f>
        <v>Adjoint_technique_établissements_enseignement</v>
      </c>
      <c r="D1156" s="10" t="str">
        <f>Grades!$C$77</f>
        <v>Adjoint technique principal de 2ème classe des établissements d’enseignement</v>
      </c>
      <c r="E1156" s="9" t="s">
        <v>55</v>
      </c>
      <c r="F1156" s="9">
        <v>461</v>
      </c>
    </row>
    <row r="1157" spans="1:6" ht="30">
      <c r="A1157" s="21" t="str">
        <f t="shared" si="21"/>
        <v>Adjoint technique principal de 2ème classe des établissements d’enseignement 9e échelon</v>
      </c>
      <c r="B1157" s="10" t="str">
        <f>Filières!$C$35</f>
        <v>Technique</v>
      </c>
      <c r="C1157" s="10" t="str">
        <f>Grades!$C$75</f>
        <v>Adjoint_technique_établissements_enseignement</v>
      </c>
      <c r="D1157" s="10" t="str">
        <f>Grades!$C$77</f>
        <v>Adjoint technique principal de 2ème classe des établissements d’enseignement</v>
      </c>
      <c r="E1157" s="9" t="s">
        <v>57</v>
      </c>
      <c r="F1157" s="9">
        <v>446</v>
      </c>
    </row>
    <row r="1158" spans="1:6" ht="30">
      <c r="A1158" s="21" t="str">
        <f t="shared" si="21"/>
        <v>Adjoint technique principal de 2ème classe des établissements d’enseignement 8e échelon</v>
      </c>
      <c r="B1158" s="10" t="str">
        <f>Filières!$C$35</f>
        <v>Technique</v>
      </c>
      <c r="C1158" s="10" t="str">
        <f>Grades!$C$75</f>
        <v>Adjoint_technique_établissements_enseignement</v>
      </c>
      <c r="D1158" s="10" t="str">
        <f>Grades!$C$77</f>
        <v>Adjoint technique principal de 2ème classe des établissements d’enseignement</v>
      </c>
      <c r="E1158" s="9" t="s">
        <v>59</v>
      </c>
      <c r="F1158" s="9">
        <v>430</v>
      </c>
    </row>
    <row r="1159" spans="1:6" ht="30">
      <c r="A1159" s="21" t="str">
        <f t="shared" si="21"/>
        <v>Adjoint technique principal de 2ème classe des établissements d’enseignement 7e échelon</v>
      </c>
      <c r="B1159" s="10" t="str">
        <f>Filières!$C$35</f>
        <v>Technique</v>
      </c>
      <c r="C1159" s="10" t="str">
        <f>Grades!$C$75</f>
        <v>Adjoint_technique_établissements_enseignement</v>
      </c>
      <c r="D1159" s="10" t="str">
        <f>Grades!$C$77</f>
        <v>Adjoint technique principal de 2ème classe des établissements d’enseignement</v>
      </c>
      <c r="E1159" s="9" t="s">
        <v>61</v>
      </c>
      <c r="F1159" s="9">
        <v>416</v>
      </c>
    </row>
    <row r="1160" spans="1:6" ht="30">
      <c r="A1160" s="21" t="str">
        <f t="shared" si="21"/>
        <v>Adjoint technique principal de 2ème classe des établissements d’enseignement 6e échelon</v>
      </c>
      <c r="B1160" s="10" t="str">
        <f>Filières!$C$35</f>
        <v>Technique</v>
      </c>
      <c r="C1160" s="10" t="str">
        <f>Grades!$C$75</f>
        <v>Adjoint_technique_établissements_enseignement</v>
      </c>
      <c r="D1160" s="10" t="str">
        <f>Grades!$C$77</f>
        <v>Adjoint technique principal de 2ème classe des établissements d’enseignement</v>
      </c>
      <c r="E1160" s="9" t="s">
        <v>63</v>
      </c>
      <c r="F1160" s="9">
        <v>404</v>
      </c>
    </row>
    <row r="1161" spans="1:6" ht="30">
      <c r="A1161" s="21" t="str">
        <f t="shared" si="21"/>
        <v>Adjoint technique principal de 2ème classe des établissements d’enseignement 5e échelon</v>
      </c>
      <c r="B1161" s="10" t="str">
        <f>Filières!$C$35</f>
        <v>Technique</v>
      </c>
      <c r="C1161" s="10" t="str">
        <f>Grades!$C$75</f>
        <v>Adjoint_technique_établissements_enseignement</v>
      </c>
      <c r="D1161" s="10" t="str">
        <f>Grades!$C$77</f>
        <v>Adjoint technique principal de 2ème classe des établissements d’enseignement</v>
      </c>
      <c r="E1161" s="9" t="s">
        <v>64</v>
      </c>
      <c r="F1161" s="9">
        <v>396</v>
      </c>
    </row>
    <row r="1162" spans="1:6" ht="30">
      <c r="A1162" s="21" t="str">
        <f t="shared" si="21"/>
        <v>Adjoint technique principal de 2ème classe des établissements d’enseignement 4e échelon</v>
      </c>
      <c r="B1162" s="10" t="str">
        <f>Filières!$C$35</f>
        <v>Technique</v>
      </c>
      <c r="C1162" s="10" t="str">
        <f>Grades!$C$75</f>
        <v>Adjoint_technique_établissements_enseignement</v>
      </c>
      <c r="D1162" s="10" t="str">
        <f>Grades!$C$77</f>
        <v>Adjoint technique principal de 2ème classe des établissements d’enseignement</v>
      </c>
      <c r="E1162" s="9" t="s">
        <v>66</v>
      </c>
      <c r="F1162" s="9">
        <v>387</v>
      </c>
    </row>
    <row r="1163" spans="1:6" ht="30">
      <c r="A1163" s="21" t="str">
        <f t="shared" si="21"/>
        <v>Adjoint technique principal de 2ème classe des établissements d’enseignement 3e échelon</v>
      </c>
      <c r="B1163" s="10" t="str">
        <f>Filières!$C$35</f>
        <v>Technique</v>
      </c>
      <c r="C1163" s="10" t="str">
        <f>Grades!$C$75</f>
        <v>Adjoint_technique_établissements_enseignement</v>
      </c>
      <c r="D1163" s="10" t="str">
        <f>Grades!$C$77</f>
        <v>Adjoint technique principal de 2ème classe des établissements d’enseignement</v>
      </c>
      <c r="E1163" s="9" t="s">
        <v>24</v>
      </c>
      <c r="F1163" s="9">
        <v>376</v>
      </c>
    </row>
    <row r="1164" spans="1:6" ht="30">
      <c r="A1164" s="21" t="str">
        <f t="shared" si="21"/>
        <v>Adjoint technique principal de 2ème classe des établissements d’enseignement 2e échelon</v>
      </c>
      <c r="B1164" s="10" t="str">
        <f>Filières!$C$35</f>
        <v>Technique</v>
      </c>
      <c r="C1164" s="10" t="str">
        <f>Grades!$C$75</f>
        <v>Adjoint_technique_établissements_enseignement</v>
      </c>
      <c r="D1164" s="10" t="str">
        <f>Grades!$C$77</f>
        <v>Adjoint technique principal de 2ème classe des établissements d’enseignement</v>
      </c>
      <c r="E1164" s="9" t="s">
        <v>67</v>
      </c>
      <c r="F1164" s="9">
        <v>371</v>
      </c>
    </row>
    <row r="1165" spans="1:6" ht="30">
      <c r="A1165" s="21" t="str">
        <f t="shared" si="21"/>
        <v>Adjoint technique principal de 2ème classe des établissements d’enseignement 1er échelon</v>
      </c>
      <c r="B1165" s="10" t="str">
        <f>Filières!$C$35</f>
        <v>Technique</v>
      </c>
      <c r="C1165" s="10" t="str">
        <f>Grades!$C$75</f>
        <v>Adjoint_technique_établissements_enseignement</v>
      </c>
      <c r="D1165" s="10" t="str">
        <f>Grades!$C$77</f>
        <v>Adjoint technique principal de 2ème classe des établissements d’enseignement</v>
      </c>
      <c r="E1165" s="9" t="s">
        <v>68</v>
      </c>
      <c r="F1165" s="9">
        <v>368</v>
      </c>
    </row>
    <row r="1166" spans="1:6" ht="30">
      <c r="A1166" s="21" t="str">
        <f t="shared" si="21"/>
        <v>Adjoint technique principal de 1ère classe des établissements d’enseignement 10e échelon</v>
      </c>
      <c r="B1166" s="10" t="str">
        <f>Filières!$C$35</f>
        <v>Technique</v>
      </c>
      <c r="C1166" s="10" t="str">
        <f>Grades!$C$75</f>
        <v>Adjoint_technique_établissements_enseignement</v>
      </c>
      <c r="D1166" s="10" t="str">
        <f>Grades!$C$78</f>
        <v>Adjoint technique principal de 1ère classe des établissements d’enseignement</v>
      </c>
      <c r="E1166" s="9" t="s">
        <v>55</v>
      </c>
      <c r="F1166" s="9">
        <v>558</v>
      </c>
    </row>
    <row r="1167" spans="1:6" ht="30">
      <c r="A1167" s="21" t="str">
        <f t="shared" si="21"/>
        <v>Adjoint technique principal de 1ère classe des établissements d’enseignement 9e échelon</v>
      </c>
      <c r="B1167" s="10" t="str">
        <f>Filières!$C$35</f>
        <v>Technique</v>
      </c>
      <c r="C1167" s="10" t="str">
        <f>Grades!$C$75</f>
        <v>Adjoint_technique_établissements_enseignement</v>
      </c>
      <c r="D1167" s="10" t="str">
        <f>Grades!$C$78</f>
        <v>Adjoint technique principal de 1ère classe des établissements d’enseignement</v>
      </c>
      <c r="E1167" s="9" t="s">
        <v>57</v>
      </c>
      <c r="F1167" s="9">
        <v>525</v>
      </c>
    </row>
    <row r="1168" spans="1:6" ht="30">
      <c r="A1168" s="21" t="str">
        <f t="shared" si="21"/>
        <v>Adjoint technique principal de 1ère classe des établissements d’enseignement 8e échelon</v>
      </c>
      <c r="B1168" s="10" t="str">
        <f>Filières!$C$35</f>
        <v>Technique</v>
      </c>
      <c r="C1168" s="10" t="str">
        <f>Grades!$C$75</f>
        <v>Adjoint_technique_établissements_enseignement</v>
      </c>
      <c r="D1168" s="10" t="str">
        <f>Grades!$C$78</f>
        <v>Adjoint technique principal de 1ère classe des établissements d’enseignement</v>
      </c>
      <c r="E1168" s="9" t="s">
        <v>59</v>
      </c>
      <c r="F1168" s="9">
        <v>499</v>
      </c>
    </row>
    <row r="1169" spans="1:6" ht="30">
      <c r="A1169" s="21" t="str">
        <f t="shared" si="21"/>
        <v>Adjoint technique principal de 1ère classe des établissements d’enseignement 7e échelon</v>
      </c>
      <c r="B1169" s="10" t="str">
        <f>Filières!$C$35</f>
        <v>Technique</v>
      </c>
      <c r="C1169" s="10" t="str">
        <f>Grades!$C$75</f>
        <v>Adjoint_technique_établissements_enseignement</v>
      </c>
      <c r="D1169" s="10" t="str">
        <f>Grades!$C$78</f>
        <v>Adjoint technique principal de 1ère classe des établissements d’enseignement</v>
      </c>
      <c r="E1169" s="9" t="s">
        <v>61</v>
      </c>
      <c r="F1169" s="9">
        <v>478</v>
      </c>
    </row>
    <row r="1170" spans="1:6" ht="30">
      <c r="A1170" s="21" t="str">
        <f t="shared" si="21"/>
        <v>Adjoint technique principal de 1ère classe des établissements d’enseignement 6e échelon</v>
      </c>
      <c r="B1170" s="10" t="str">
        <f>Filières!$C$35</f>
        <v>Technique</v>
      </c>
      <c r="C1170" s="10" t="str">
        <f>Grades!$C$75</f>
        <v>Adjoint_technique_établissements_enseignement</v>
      </c>
      <c r="D1170" s="10" t="str">
        <f>Grades!$C$78</f>
        <v>Adjoint technique principal de 1ère classe des établissements d’enseignement</v>
      </c>
      <c r="E1170" s="9" t="s">
        <v>63</v>
      </c>
      <c r="F1170" s="9">
        <v>460</v>
      </c>
    </row>
    <row r="1171" spans="1:6" ht="30">
      <c r="A1171" s="21" t="str">
        <f t="shared" si="21"/>
        <v>Adjoint technique principal de 1ère classe des établissements d’enseignement 5e échelon</v>
      </c>
      <c r="B1171" s="10" t="str">
        <f>Filières!$C$35</f>
        <v>Technique</v>
      </c>
      <c r="C1171" s="10" t="str">
        <f>Grades!$C$75</f>
        <v>Adjoint_technique_établissements_enseignement</v>
      </c>
      <c r="D1171" s="10" t="str">
        <f>Grades!$C$78</f>
        <v>Adjoint technique principal de 1ère classe des établissements d’enseignement</v>
      </c>
      <c r="E1171" s="9" t="s">
        <v>64</v>
      </c>
      <c r="F1171" s="9">
        <v>448</v>
      </c>
    </row>
    <row r="1172" spans="1:6" ht="30">
      <c r="A1172" s="21" t="str">
        <f t="shared" si="21"/>
        <v>Adjoint technique principal de 1ère classe des établissements d’enseignement 4e échelon</v>
      </c>
      <c r="B1172" s="10" t="str">
        <f>Filières!$C$35</f>
        <v>Technique</v>
      </c>
      <c r="C1172" s="10" t="str">
        <f>Grades!$C$75</f>
        <v>Adjoint_technique_établissements_enseignement</v>
      </c>
      <c r="D1172" s="10" t="str">
        <f>Grades!$C$78</f>
        <v>Adjoint technique principal de 1ère classe des établissements d’enseignement</v>
      </c>
      <c r="E1172" s="9" t="s">
        <v>66</v>
      </c>
      <c r="F1172" s="9">
        <v>430</v>
      </c>
    </row>
    <row r="1173" spans="1:6" ht="30">
      <c r="A1173" s="21" t="str">
        <f t="shared" si="21"/>
        <v>Adjoint technique principal de 1ère classe des établissements d’enseignement 3e échelon</v>
      </c>
      <c r="B1173" s="10" t="str">
        <f>Filières!$C$35</f>
        <v>Technique</v>
      </c>
      <c r="C1173" s="10" t="str">
        <f>Grades!$C$75</f>
        <v>Adjoint_technique_établissements_enseignement</v>
      </c>
      <c r="D1173" s="10" t="str">
        <f>Grades!$C$78</f>
        <v>Adjoint technique principal de 1ère classe des établissements d’enseignement</v>
      </c>
      <c r="E1173" s="9" t="s">
        <v>24</v>
      </c>
      <c r="F1173" s="9">
        <v>412</v>
      </c>
    </row>
    <row r="1174" spans="1:6" ht="30">
      <c r="A1174" s="21" t="str">
        <f t="shared" si="21"/>
        <v>Adjoint technique principal de 1ère classe des établissements d’enseignement 2e échelon</v>
      </c>
      <c r="B1174" s="10" t="str">
        <f>Filières!$C$35</f>
        <v>Technique</v>
      </c>
      <c r="C1174" s="10" t="str">
        <f>Grades!$C$75</f>
        <v>Adjoint_technique_établissements_enseignement</v>
      </c>
      <c r="D1174" s="10" t="str">
        <f>Grades!$C$78</f>
        <v>Adjoint technique principal de 1ère classe des établissements d’enseignement</v>
      </c>
      <c r="E1174" s="9" t="s">
        <v>67</v>
      </c>
      <c r="F1174" s="9">
        <v>397</v>
      </c>
    </row>
    <row r="1175" spans="1:6" ht="30">
      <c r="A1175" s="21" t="str">
        <f t="shared" si="21"/>
        <v>Adjoint technique principal de 1ère classe des établissements d’enseignement 1er échelon</v>
      </c>
      <c r="B1175" s="10" t="str">
        <f>Filières!$C$35</f>
        <v>Technique</v>
      </c>
      <c r="C1175" s="10" t="str">
        <f>Grades!$C$75</f>
        <v>Adjoint_technique_établissements_enseignement</v>
      </c>
      <c r="D1175" s="10" t="str">
        <f>Grades!$C$78</f>
        <v>Adjoint technique principal de 1ère classe des établissements d’enseignement</v>
      </c>
      <c r="E1175" s="9" t="s">
        <v>68</v>
      </c>
      <c r="F1175" s="9">
        <v>388</v>
      </c>
    </row>
    <row r="1176" spans="1:6" ht="15">
      <c r="A1176" s="21" t="str">
        <f t="shared" si="21"/>
        <v>Agent de maîtrise 13e échelon</v>
      </c>
      <c r="B1176" s="10" t="str">
        <f>Filières!$C$35</f>
        <v>Technique</v>
      </c>
      <c r="C1176" s="10" t="str">
        <f>Grades!$C$70</f>
        <v>Agent_maîtrise</v>
      </c>
      <c r="D1176" s="10" t="str">
        <f>Grades!$C$71</f>
        <v>Agent de maîtrise</v>
      </c>
      <c r="E1176" s="9" t="s">
        <v>49</v>
      </c>
      <c r="F1176" s="9">
        <v>562</v>
      </c>
    </row>
    <row r="1177" spans="1:6" ht="15">
      <c r="A1177" s="21" t="str">
        <f t="shared" si="21"/>
        <v>Agent de maîtrise 12e échelon</v>
      </c>
      <c r="B1177" s="10" t="str">
        <f>Filières!$C$35</f>
        <v>Technique</v>
      </c>
      <c r="C1177" s="10" t="str">
        <f>Grades!$C$70</f>
        <v>Agent_maîtrise</v>
      </c>
      <c r="D1177" s="10" t="str">
        <f>Grades!$C$71</f>
        <v>Agent de maîtrise</v>
      </c>
      <c r="E1177" s="9" t="s">
        <v>51</v>
      </c>
      <c r="F1177" s="9">
        <v>525</v>
      </c>
    </row>
    <row r="1178" spans="1:6" ht="15">
      <c r="A1178" s="21" t="str">
        <f t="shared" si="21"/>
        <v>Agent de maîtrise 11e échelon</v>
      </c>
      <c r="B1178" s="10" t="str">
        <f>Filières!$C$35</f>
        <v>Technique</v>
      </c>
      <c r="C1178" s="10" t="str">
        <f>Grades!$C$70</f>
        <v>Agent_maîtrise</v>
      </c>
      <c r="D1178" s="10" t="str">
        <f>Grades!$C$71</f>
        <v>Agent de maîtrise</v>
      </c>
      <c r="E1178" s="9" t="s">
        <v>53</v>
      </c>
      <c r="F1178" s="9">
        <v>499</v>
      </c>
    </row>
    <row r="1179" spans="1:6" ht="15">
      <c r="A1179" s="21" t="str">
        <f t="shared" si="21"/>
        <v>Agent de maîtrise 10e échelon</v>
      </c>
      <c r="B1179" s="10" t="str">
        <f>Filières!$C$35</f>
        <v>Technique</v>
      </c>
      <c r="C1179" s="10" t="str">
        <f>Grades!$C$70</f>
        <v>Agent_maîtrise</v>
      </c>
      <c r="D1179" s="10" t="str">
        <f>Grades!$C$71</f>
        <v>Agent de maîtrise</v>
      </c>
      <c r="E1179" s="9" t="s">
        <v>55</v>
      </c>
      <c r="F1179" s="9">
        <v>479</v>
      </c>
    </row>
    <row r="1180" spans="1:6" ht="15">
      <c r="A1180" s="21" t="str">
        <f t="shared" si="21"/>
        <v>Agent de maîtrise 9e échelon</v>
      </c>
      <c r="B1180" s="10" t="str">
        <f>Filières!$C$35</f>
        <v>Technique</v>
      </c>
      <c r="C1180" s="10" t="str">
        <f>Grades!$C$70</f>
        <v>Agent_maîtrise</v>
      </c>
      <c r="D1180" s="10" t="str">
        <f>Grades!$C$71</f>
        <v>Agent de maîtrise</v>
      </c>
      <c r="E1180" s="9" t="s">
        <v>57</v>
      </c>
      <c r="F1180" s="9">
        <v>465</v>
      </c>
    </row>
    <row r="1181" spans="1:6" ht="15">
      <c r="A1181" s="21" t="str">
        <f t="shared" si="21"/>
        <v>Agent de maîtrise 8e échelon</v>
      </c>
      <c r="B1181" s="10" t="str">
        <f>Filières!$C$35</f>
        <v>Technique</v>
      </c>
      <c r="C1181" s="10" t="str">
        <f>Grades!$C$70</f>
        <v>Agent_maîtrise</v>
      </c>
      <c r="D1181" s="10" t="str">
        <f>Grades!$C$71</f>
        <v>Agent de maîtrise</v>
      </c>
      <c r="E1181" s="9" t="s">
        <v>59</v>
      </c>
      <c r="F1181" s="9">
        <v>449</v>
      </c>
    </row>
    <row r="1182" spans="1:6" ht="15">
      <c r="A1182" s="21" t="str">
        <f t="shared" si="21"/>
        <v>Agent de maîtrise 7e échelon</v>
      </c>
      <c r="B1182" s="10" t="str">
        <f>Filières!$C$35</f>
        <v>Technique</v>
      </c>
      <c r="C1182" s="10" t="str">
        <f>Grades!$C$70</f>
        <v>Agent_maîtrise</v>
      </c>
      <c r="D1182" s="10" t="str">
        <f>Grades!$C$71</f>
        <v>Agent de maîtrise</v>
      </c>
      <c r="E1182" s="9" t="s">
        <v>61</v>
      </c>
      <c r="F1182" s="9">
        <v>437</v>
      </c>
    </row>
    <row r="1183" spans="1:6" ht="15">
      <c r="A1183" s="21" t="str">
        <f t="shared" si="21"/>
        <v>Agent de maîtrise 6e échelon</v>
      </c>
      <c r="B1183" s="10" t="str">
        <f>Filières!$C$35</f>
        <v>Technique</v>
      </c>
      <c r="C1183" s="10" t="str">
        <f>Grades!$C$70</f>
        <v>Agent_maîtrise</v>
      </c>
      <c r="D1183" s="10" t="str">
        <f>Grades!$C$71</f>
        <v>Agent de maîtrise</v>
      </c>
      <c r="E1183" s="9" t="s">
        <v>63</v>
      </c>
      <c r="F1183" s="9">
        <v>415</v>
      </c>
    </row>
    <row r="1184" spans="1:6" ht="15">
      <c r="A1184" s="21" t="str">
        <f t="shared" si="21"/>
        <v>Agent de maîtrise 5e échelon</v>
      </c>
      <c r="B1184" s="10" t="str">
        <f>Filières!$C$35</f>
        <v>Technique</v>
      </c>
      <c r="C1184" s="10" t="str">
        <f>Grades!$C$70</f>
        <v>Agent_maîtrise</v>
      </c>
      <c r="D1184" s="10" t="str">
        <f>Grades!$C$71</f>
        <v>Agent de maîtrise</v>
      </c>
      <c r="E1184" s="9" t="s">
        <v>64</v>
      </c>
      <c r="F1184" s="9">
        <v>397</v>
      </c>
    </row>
    <row r="1185" spans="1:6" ht="15">
      <c r="A1185" s="21" t="str">
        <f t="shared" si="21"/>
        <v>Agent de maîtrise 4e échelon</v>
      </c>
      <c r="B1185" s="10" t="str">
        <f>Filières!$C$35</f>
        <v>Technique</v>
      </c>
      <c r="C1185" s="10" t="str">
        <f>Grades!$C$70</f>
        <v>Agent_maîtrise</v>
      </c>
      <c r="D1185" s="10" t="str">
        <f>Grades!$C$71</f>
        <v>Agent de maîtrise</v>
      </c>
      <c r="E1185" s="9" t="s">
        <v>66</v>
      </c>
      <c r="F1185" s="9">
        <v>388</v>
      </c>
    </row>
    <row r="1186" spans="1:6" ht="15">
      <c r="A1186" s="21" t="str">
        <f t="shared" si="21"/>
        <v>Agent de maîtrise 3e échelon</v>
      </c>
      <c r="B1186" s="10" t="str">
        <f>Filières!$C$35</f>
        <v>Technique</v>
      </c>
      <c r="C1186" s="10" t="str">
        <f>Grades!$C$70</f>
        <v>Agent_maîtrise</v>
      </c>
      <c r="D1186" s="10" t="str">
        <f>Grades!$C$71</f>
        <v>Agent de maîtrise</v>
      </c>
      <c r="E1186" s="9" t="s">
        <v>24</v>
      </c>
      <c r="F1186" s="9">
        <v>380</v>
      </c>
    </row>
    <row r="1187" spans="1:6" ht="15">
      <c r="A1187" s="21" t="str">
        <f t="shared" si="21"/>
        <v>Agent de maîtrise 2e échelon</v>
      </c>
      <c r="B1187" s="10" t="str">
        <f>Filières!$C$35</f>
        <v>Technique</v>
      </c>
      <c r="C1187" s="10" t="str">
        <f>Grades!$C$70</f>
        <v>Agent_maîtrise</v>
      </c>
      <c r="D1187" s="10" t="str">
        <f>Grades!$C$71</f>
        <v>Agent de maîtrise</v>
      </c>
      <c r="E1187" s="9" t="s">
        <v>67</v>
      </c>
      <c r="F1187" s="9">
        <v>375</v>
      </c>
    </row>
    <row r="1188" spans="1:6" ht="15">
      <c r="A1188" s="21" t="str">
        <f t="shared" si="21"/>
        <v>Agent de maîtrise 1er échelon</v>
      </c>
      <c r="B1188" s="10" t="str">
        <f>Filières!$C$35</f>
        <v>Technique</v>
      </c>
      <c r="C1188" s="10" t="str">
        <f>Grades!$C$70</f>
        <v>Agent_maîtrise</v>
      </c>
      <c r="D1188" s="10" t="str">
        <f>Grades!$C$71</f>
        <v>Agent de maîtrise</v>
      </c>
      <c r="E1188" s="9" t="s">
        <v>68</v>
      </c>
      <c r="F1188" s="9">
        <v>372</v>
      </c>
    </row>
    <row r="1189" spans="1:6" ht="15">
      <c r="A1189" s="21" t="str">
        <f t="shared" si="21"/>
        <v>Agent de maîtrise principal 10e échelon</v>
      </c>
      <c r="B1189" s="10" t="str">
        <f>Filières!$C$35</f>
        <v>Technique</v>
      </c>
      <c r="C1189" s="10" t="str">
        <f>Grades!$C$70</f>
        <v>Agent_maîtrise</v>
      </c>
      <c r="D1189" s="10" t="str">
        <f>Grades!$C$72</f>
        <v>Agent de maîtrise principal</v>
      </c>
      <c r="E1189" s="24" t="s">
        <v>55</v>
      </c>
      <c r="F1189" s="24">
        <v>597</v>
      </c>
    </row>
    <row r="1190" spans="1:6" ht="15">
      <c r="A1190" s="21" t="str">
        <f t="shared" si="21"/>
        <v>Agent de maîtrise principal 9e échelon</v>
      </c>
      <c r="B1190" s="10" t="str">
        <f>Filières!$C$35</f>
        <v>Technique</v>
      </c>
      <c r="C1190" s="10" t="str">
        <f>Grades!$C$70</f>
        <v>Agent_maîtrise</v>
      </c>
      <c r="D1190" s="10" t="str">
        <f>Grades!$C$72</f>
        <v>Agent de maîtrise principal</v>
      </c>
      <c r="E1190" s="24" t="s">
        <v>57</v>
      </c>
      <c r="F1190" s="24">
        <v>563</v>
      </c>
    </row>
    <row r="1191" spans="1:6" ht="15">
      <c r="A1191" s="21" t="str">
        <f t="shared" si="21"/>
        <v>Agent de maîtrise principal 8e échelon</v>
      </c>
      <c r="B1191" s="10" t="str">
        <f>Filières!$C$35</f>
        <v>Technique</v>
      </c>
      <c r="C1191" s="10" t="str">
        <f>Grades!$C$70</f>
        <v>Agent_maîtrise</v>
      </c>
      <c r="D1191" s="10" t="str">
        <f>Grades!$C$72</f>
        <v>Agent de maîtrise principal</v>
      </c>
      <c r="E1191" s="24" t="s">
        <v>59</v>
      </c>
      <c r="F1191" s="24">
        <v>526</v>
      </c>
    </row>
    <row r="1192" spans="1:6" ht="15">
      <c r="A1192" s="21" t="str">
        <f t="shared" si="21"/>
        <v>Agent de maîtrise principal 7e échelon</v>
      </c>
      <c r="B1192" s="10" t="str">
        <f>Filières!$C$35</f>
        <v>Technique</v>
      </c>
      <c r="C1192" s="10" t="str">
        <f>Grades!$C$70</f>
        <v>Agent_maîtrise</v>
      </c>
      <c r="D1192" s="10" t="str">
        <f>Grades!$C$72</f>
        <v>Agent de maîtrise principal</v>
      </c>
      <c r="E1192" s="24" t="s">
        <v>61</v>
      </c>
      <c r="F1192" s="24">
        <v>505</v>
      </c>
    </row>
    <row r="1193" spans="1:6" ht="15">
      <c r="A1193" s="21" t="str">
        <f t="shared" si="21"/>
        <v>Agent de maîtrise principal 6e échelon</v>
      </c>
      <c r="B1193" s="10" t="str">
        <f>Filières!$C$35</f>
        <v>Technique</v>
      </c>
      <c r="C1193" s="10" t="str">
        <f>Grades!$C$70</f>
        <v>Agent_maîtrise</v>
      </c>
      <c r="D1193" s="10" t="str">
        <f>Grades!$C$72</f>
        <v>Agent de maîtrise principal</v>
      </c>
      <c r="E1193" s="24" t="s">
        <v>63</v>
      </c>
      <c r="F1193" s="24">
        <v>492</v>
      </c>
    </row>
    <row r="1194" spans="1:6" ht="15">
      <c r="A1194" s="21" t="str">
        <f t="shared" si="21"/>
        <v>Agent de maîtrise principal 5e échelon</v>
      </c>
      <c r="B1194" s="10" t="str">
        <f>Filières!$C$35</f>
        <v>Technique</v>
      </c>
      <c r="C1194" s="10" t="str">
        <f>Grades!$C$70</f>
        <v>Agent_maîtrise</v>
      </c>
      <c r="D1194" s="10" t="str">
        <f>Grades!$C$72</f>
        <v>Agent de maîtrise principal</v>
      </c>
      <c r="E1194" s="24" t="s">
        <v>64</v>
      </c>
      <c r="F1194" s="24">
        <v>468</v>
      </c>
    </row>
    <row r="1195" spans="1:6" ht="15">
      <c r="A1195" s="21" t="str">
        <f t="shared" si="21"/>
        <v>Agent de maîtrise principal 4e échelon</v>
      </c>
      <c r="B1195" s="10" t="str">
        <f>Filières!$C$35</f>
        <v>Technique</v>
      </c>
      <c r="C1195" s="10" t="str">
        <f>Grades!$C$70</f>
        <v>Agent_maîtrise</v>
      </c>
      <c r="D1195" s="10" t="str">
        <f>Grades!$C$72</f>
        <v>Agent de maîtrise principal</v>
      </c>
      <c r="E1195" s="24" t="s">
        <v>66</v>
      </c>
      <c r="F1195" s="24">
        <v>446</v>
      </c>
    </row>
    <row r="1196" spans="1:6" ht="15">
      <c r="A1196" s="21" t="str">
        <f t="shared" si="21"/>
        <v>Agent de maîtrise principal 3e échelon</v>
      </c>
      <c r="B1196" s="10" t="str">
        <f>Filières!$C$35</f>
        <v>Technique</v>
      </c>
      <c r="C1196" s="10" t="str">
        <f>Grades!$C$70</f>
        <v>Agent_maîtrise</v>
      </c>
      <c r="D1196" s="10" t="str">
        <f>Grades!$C$72</f>
        <v>Agent de maîtrise principal</v>
      </c>
      <c r="E1196" s="24" t="s">
        <v>24</v>
      </c>
      <c r="F1196" s="24">
        <v>420</v>
      </c>
    </row>
    <row r="1197" spans="1:6" ht="15">
      <c r="A1197" s="21" t="str">
        <f t="shared" si="21"/>
        <v>Agent de maîtrise principal 2e échelon</v>
      </c>
      <c r="B1197" s="10" t="str">
        <f>Filières!$C$35</f>
        <v>Technique</v>
      </c>
      <c r="C1197" s="10" t="str">
        <f>Grades!$C$70</f>
        <v>Agent_maîtrise</v>
      </c>
      <c r="D1197" s="10" t="str">
        <f>Grades!$C$72</f>
        <v>Agent de maîtrise principal</v>
      </c>
      <c r="E1197" s="24" t="s">
        <v>67</v>
      </c>
      <c r="F1197" s="24">
        <v>400</v>
      </c>
    </row>
    <row r="1198" spans="1:6" ht="15">
      <c r="A1198" s="21" t="str">
        <f t="shared" si="21"/>
        <v>Agent de maîtrise principal 1er échelon</v>
      </c>
      <c r="B1198" s="10" t="str">
        <f>Filières!$C$35</f>
        <v>Technique</v>
      </c>
      <c r="C1198" s="10" t="str">
        <f>Grades!$C$70</f>
        <v>Agent_maîtrise</v>
      </c>
      <c r="D1198" s="10" t="str">
        <f>Grades!$C$72</f>
        <v>Agent de maîtrise principal</v>
      </c>
      <c r="E1198" s="24" t="s">
        <v>68</v>
      </c>
      <c r="F1198" s="24">
        <v>390</v>
      </c>
    </row>
    <row r="1199" spans="1:6" ht="15">
      <c r="A1199" s="21" t="str">
        <f t="shared" si="21"/>
        <v>Technicien 13e échelon</v>
      </c>
      <c r="B1199" s="10" t="str">
        <f>Filières!$C$35</f>
        <v>Technique</v>
      </c>
      <c r="C1199" s="10" t="str">
        <f>Grades!$E$70</f>
        <v>Technicien</v>
      </c>
      <c r="D1199" s="10" t="str">
        <f>Grades!$E$71</f>
        <v>Technicien</v>
      </c>
      <c r="E1199" s="9" t="s">
        <v>49</v>
      </c>
      <c r="F1199" s="9">
        <v>597</v>
      </c>
    </row>
    <row r="1200" spans="1:6" ht="15">
      <c r="A1200" s="21" t="str">
        <f t="shared" si="21"/>
        <v>Technicien 12e échelon</v>
      </c>
      <c r="B1200" s="10" t="str">
        <f>Filières!$C$35</f>
        <v>Technique</v>
      </c>
      <c r="C1200" s="10" t="str">
        <f>Grades!$E$70</f>
        <v>Technicien</v>
      </c>
      <c r="D1200" s="10" t="str">
        <f>Grades!$E$71</f>
        <v>Technicien</v>
      </c>
      <c r="E1200" s="9" t="s">
        <v>51</v>
      </c>
      <c r="F1200" s="9">
        <v>563</v>
      </c>
    </row>
    <row r="1201" spans="1:6" ht="15">
      <c r="A1201" s="21" t="str">
        <f t="shared" si="21"/>
        <v>Technicien 11e échelon</v>
      </c>
      <c r="B1201" s="10" t="str">
        <f>Filières!$C$35</f>
        <v>Technique</v>
      </c>
      <c r="C1201" s="10" t="str">
        <f>Grades!$E$70</f>
        <v>Technicien</v>
      </c>
      <c r="D1201" s="10" t="str">
        <f>Grades!$E$71</f>
        <v>Technicien</v>
      </c>
      <c r="E1201" s="9" t="s">
        <v>53</v>
      </c>
      <c r="F1201" s="9">
        <v>538</v>
      </c>
    </row>
    <row r="1202" spans="1:6" ht="15">
      <c r="A1202" s="21" t="str">
        <f t="shared" si="21"/>
        <v>Technicien 10e échelon</v>
      </c>
      <c r="B1202" s="10" t="str">
        <f>Filières!$C$35</f>
        <v>Technique</v>
      </c>
      <c r="C1202" s="10" t="str">
        <f>Grades!$E$70</f>
        <v>Technicien</v>
      </c>
      <c r="D1202" s="10" t="str">
        <f>Grades!$E$71</f>
        <v>Technicien</v>
      </c>
      <c r="E1202" s="9" t="s">
        <v>55</v>
      </c>
      <c r="F1202" s="9">
        <v>513</v>
      </c>
    </row>
    <row r="1203" spans="1:6" ht="15">
      <c r="A1203" s="21" t="str">
        <f t="shared" si="21"/>
        <v>Technicien 9e échelon</v>
      </c>
      <c r="B1203" s="10" t="str">
        <f>Filières!$C$35</f>
        <v>Technique</v>
      </c>
      <c r="C1203" s="10" t="str">
        <f>Grades!$E$70</f>
        <v>Technicien</v>
      </c>
      <c r="D1203" s="10" t="str">
        <f>Grades!$E$71</f>
        <v>Technicien</v>
      </c>
      <c r="E1203" s="9" t="s">
        <v>57</v>
      </c>
      <c r="F1203" s="9">
        <v>500</v>
      </c>
    </row>
    <row r="1204" spans="1:6" ht="15">
      <c r="A1204" s="21" t="str">
        <f t="shared" si="21"/>
        <v>Technicien 8e échelon</v>
      </c>
      <c r="B1204" s="10" t="str">
        <f>Filières!$C$35</f>
        <v>Technique</v>
      </c>
      <c r="C1204" s="10" t="str">
        <f>Grades!$E$70</f>
        <v>Technicien</v>
      </c>
      <c r="D1204" s="10" t="str">
        <f>Grades!$E$71</f>
        <v>Technicien</v>
      </c>
      <c r="E1204" s="9" t="s">
        <v>59</v>
      </c>
      <c r="F1204" s="9">
        <v>478</v>
      </c>
    </row>
    <row r="1205" spans="1:6" ht="15">
      <c r="A1205" s="21" t="str">
        <f t="shared" si="21"/>
        <v>Technicien 7e échelon</v>
      </c>
      <c r="B1205" s="10" t="str">
        <f>Filières!$C$35</f>
        <v>Technique</v>
      </c>
      <c r="C1205" s="10" t="str">
        <f>Grades!$E$70</f>
        <v>Technicien</v>
      </c>
      <c r="D1205" s="10" t="str">
        <f>Grades!$E$71</f>
        <v>Technicien</v>
      </c>
      <c r="E1205" s="9" t="s">
        <v>61</v>
      </c>
      <c r="F1205" s="9">
        <v>452</v>
      </c>
    </row>
    <row r="1206" spans="1:6" ht="15">
      <c r="A1206" s="21" t="str">
        <f t="shared" si="21"/>
        <v>Technicien 6e échelon</v>
      </c>
      <c r="B1206" s="10" t="str">
        <f>Filières!$C$35</f>
        <v>Technique</v>
      </c>
      <c r="C1206" s="10" t="str">
        <f>Grades!$E$70</f>
        <v>Technicien</v>
      </c>
      <c r="D1206" s="10" t="str">
        <f>Grades!$E$71</f>
        <v>Technicien</v>
      </c>
      <c r="E1206" s="9" t="s">
        <v>63</v>
      </c>
      <c r="F1206" s="9">
        <v>431</v>
      </c>
    </row>
    <row r="1207" spans="1:6" ht="15">
      <c r="A1207" s="21" t="str">
        <f t="shared" si="21"/>
        <v>Technicien 5e échelon</v>
      </c>
      <c r="B1207" s="10" t="str">
        <f>Filières!$C$35</f>
        <v>Technique</v>
      </c>
      <c r="C1207" s="10" t="str">
        <f>Grades!$E$70</f>
        <v>Technicien</v>
      </c>
      <c r="D1207" s="10" t="str">
        <f>Grades!$E$71</f>
        <v>Technicien</v>
      </c>
      <c r="E1207" s="9" t="s">
        <v>64</v>
      </c>
      <c r="F1207" s="9">
        <v>415</v>
      </c>
    </row>
    <row r="1208" spans="1:6" ht="15">
      <c r="A1208" s="21" t="str">
        <f t="shared" si="21"/>
        <v>Technicien 4e échelon</v>
      </c>
      <c r="B1208" s="10" t="str">
        <f>Filières!$C$35</f>
        <v>Technique</v>
      </c>
      <c r="C1208" s="10" t="str">
        <f>Grades!$E$70</f>
        <v>Technicien</v>
      </c>
      <c r="D1208" s="10" t="str">
        <f>Grades!$E$71</f>
        <v>Technicien</v>
      </c>
      <c r="E1208" s="9" t="s">
        <v>66</v>
      </c>
      <c r="F1208" s="9">
        <v>401</v>
      </c>
    </row>
    <row r="1209" spans="1:6" ht="15">
      <c r="A1209" s="21" t="str">
        <f t="shared" si="21"/>
        <v>Technicien 3e échelon</v>
      </c>
      <c r="B1209" s="10" t="str">
        <f>Filières!$C$35</f>
        <v>Technique</v>
      </c>
      <c r="C1209" s="10" t="str">
        <f>Grades!$E$70</f>
        <v>Technicien</v>
      </c>
      <c r="D1209" s="10" t="str">
        <f>Grades!$E$71</f>
        <v>Technicien</v>
      </c>
      <c r="E1209" s="9" t="s">
        <v>24</v>
      </c>
      <c r="F1209" s="9">
        <v>397</v>
      </c>
    </row>
    <row r="1210" spans="1:6" ht="15">
      <c r="A1210" s="21" t="str">
        <f t="shared" si="21"/>
        <v>Technicien 2e échelon</v>
      </c>
      <c r="B1210" s="10" t="str">
        <f>Filières!$C$35</f>
        <v>Technique</v>
      </c>
      <c r="C1210" s="10" t="str">
        <f>Grades!$E$70</f>
        <v>Technicien</v>
      </c>
      <c r="D1210" s="10" t="str">
        <f>Grades!$E$71</f>
        <v>Technicien</v>
      </c>
      <c r="E1210" s="9" t="s">
        <v>67</v>
      </c>
      <c r="F1210" s="9">
        <v>395</v>
      </c>
    </row>
    <row r="1211" spans="1:6" ht="15">
      <c r="A1211" s="21" t="str">
        <f t="shared" si="21"/>
        <v>Technicien 1er échelon</v>
      </c>
      <c r="B1211" s="10" t="str">
        <f>Filières!$C$35</f>
        <v>Technique</v>
      </c>
      <c r="C1211" s="10" t="str">
        <f>Grades!$E$70</f>
        <v>Technicien</v>
      </c>
      <c r="D1211" s="10" t="str">
        <f>Grades!$E$71</f>
        <v>Technicien</v>
      </c>
      <c r="E1211" s="9" t="s">
        <v>68</v>
      </c>
      <c r="F1211" s="9">
        <v>389</v>
      </c>
    </row>
    <row r="1212" spans="1:6" ht="15">
      <c r="A1212" s="21" t="str">
        <f t="shared" si="21"/>
        <v>Technicien principal de 2ème classe 12e échelon</v>
      </c>
      <c r="B1212" s="10" t="str">
        <f>Filières!$C$35</f>
        <v>Technique</v>
      </c>
      <c r="C1212" s="10" t="str">
        <f>Grades!$E$70</f>
        <v>Technicien</v>
      </c>
      <c r="D1212" s="10" t="str">
        <f>Grades!$E$72</f>
        <v>Technicien principal de 2ème classe</v>
      </c>
      <c r="E1212" s="9" t="s">
        <v>51</v>
      </c>
      <c r="F1212" s="9">
        <v>638</v>
      </c>
    </row>
    <row r="1213" spans="1:6" ht="15">
      <c r="A1213" s="21" t="str">
        <f aca="true" t="shared" si="22" ref="A1213:A1276">D1213&amp;" "&amp;E1213</f>
        <v>Technicien principal de 2ème classe 11e échelon</v>
      </c>
      <c r="B1213" s="10" t="str">
        <f>Filières!$C$35</f>
        <v>Technique</v>
      </c>
      <c r="C1213" s="10" t="str">
        <f>Grades!$E$70</f>
        <v>Technicien</v>
      </c>
      <c r="D1213" s="10" t="str">
        <f>Grades!$E$72</f>
        <v>Technicien principal de 2ème classe</v>
      </c>
      <c r="E1213" s="9" t="s">
        <v>53</v>
      </c>
      <c r="F1213" s="9">
        <v>599</v>
      </c>
    </row>
    <row r="1214" spans="1:6" ht="15">
      <c r="A1214" s="21" t="str">
        <f t="shared" si="22"/>
        <v>Technicien principal de 2ème classe 10e échelon</v>
      </c>
      <c r="B1214" s="10" t="str">
        <f>Filières!$C$35</f>
        <v>Technique</v>
      </c>
      <c r="C1214" s="10" t="str">
        <f>Grades!$E$70</f>
        <v>Technicien</v>
      </c>
      <c r="D1214" s="10" t="str">
        <f>Grades!$E$72</f>
        <v>Technicien principal de 2ème classe</v>
      </c>
      <c r="E1214" s="9" t="s">
        <v>55</v>
      </c>
      <c r="F1214" s="9">
        <v>567</v>
      </c>
    </row>
    <row r="1215" spans="1:6" ht="15">
      <c r="A1215" s="21" t="str">
        <f t="shared" si="22"/>
        <v>Technicien principal de 2ème classe 9e échelon</v>
      </c>
      <c r="B1215" s="10" t="str">
        <f>Filières!$C$35</f>
        <v>Technique</v>
      </c>
      <c r="C1215" s="10" t="str">
        <f>Grades!$E$70</f>
        <v>Technicien</v>
      </c>
      <c r="D1215" s="10" t="str">
        <f>Grades!$E$72</f>
        <v>Technicien principal de 2ème classe</v>
      </c>
      <c r="E1215" s="9" t="s">
        <v>57</v>
      </c>
      <c r="F1215" s="9">
        <v>542</v>
      </c>
    </row>
    <row r="1216" spans="1:6" ht="15">
      <c r="A1216" s="21" t="str">
        <f t="shared" si="22"/>
        <v>Technicien principal de 2ème classe 8e échelon</v>
      </c>
      <c r="B1216" s="10" t="str">
        <f>Filières!$C$35</f>
        <v>Technique</v>
      </c>
      <c r="C1216" s="10" t="str">
        <f>Grades!$E$70</f>
        <v>Technicien</v>
      </c>
      <c r="D1216" s="10" t="str">
        <f>Grades!$E$72</f>
        <v>Technicien principal de 2ème classe</v>
      </c>
      <c r="E1216" s="9" t="s">
        <v>59</v>
      </c>
      <c r="F1216" s="9">
        <v>528</v>
      </c>
    </row>
    <row r="1217" spans="1:6" ht="15">
      <c r="A1217" s="21" t="str">
        <f t="shared" si="22"/>
        <v>Technicien principal de 2ème classe 7e échelon</v>
      </c>
      <c r="B1217" s="10" t="str">
        <f>Filières!$C$35</f>
        <v>Technique</v>
      </c>
      <c r="C1217" s="10" t="str">
        <f>Grades!$E$70</f>
        <v>Technicien</v>
      </c>
      <c r="D1217" s="10" t="str">
        <f>Grades!$E$72</f>
        <v>Technicien principal de 2ème classe</v>
      </c>
      <c r="E1217" s="9" t="s">
        <v>61</v>
      </c>
      <c r="F1217" s="9">
        <v>506</v>
      </c>
    </row>
    <row r="1218" spans="1:6" ht="15">
      <c r="A1218" s="21" t="str">
        <f t="shared" si="22"/>
        <v>Technicien principal de 2ème classe 6e échelon</v>
      </c>
      <c r="B1218" s="10" t="str">
        <f>Filières!$C$35</f>
        <v>Technique</v>
      </c>
      <c r="C1218" s="10" t="str">
        <f>Grades!$E$70</f>
        <v>Technicien</v>
      </c>
      <c r="D1218" s="10" t="str">
        <f>Grades!$E$72</f>
        <v>Technicien principal de 2ème classe</v>
      </c>
      <c r="E1218" s="9" t="s">
        <v>63</v>
      </c>
      <c r="F1218" s="9">
        <v>480</v>
      </c>
    </row>
    <row r="1219" spans="1:6" ht="15">
      <c r="A1219" s="21" t="str">
        <f t="shared" si="22"/>
        <v>Technicien principal de 2ème classe 5e échelon</v>
      </c>
      <c r="B1219" s="10" t="str">
        <f>Filières!$C$35</f>
        <v>Technique</v>
      </c>
      <c r="C1219" s="10" t="str">
        <f>Grades!$E$70</f>
        <v>Technicien</v>
      </c>
      <c r="D1219" s="10" t="str">
        <f>Grades!$E$72</f>
        <v>Technicien principal de 2ème classe</v>
      </c>
      <c r="E1219" s="9" t="s">
        <v>64</v>
      </c>
      <c r="F1219" s="9">
        <v>458</v>
      </c>
    </row>
    <row r="1220" spans="1:6" ht="15">
      <c r="A1220" s="21" t="str">
        <f t="shared" si="22"/>
        <v>Technicien principal de 2ème classe 4e échelon</v>
      </c>
      <c r="B1220" s="10" t="str">
        <f>Filières!$C$35</f>
        <v>Technique</v>
      </c>
      <c r="C1220" s="10" t="str">
        <f>Grades!$E$70</f>
        <v>Technicien</v>
      </c>
      <c r="D1220" s="10" t="str">
        <f>Grades!$E$72</f>
        <v>Technicien principal de 2ème classe</v>
      </c>
      <c r="E1220" s="9" t="s">
        <v>66</v>
      </c>
      <c r="F1220" s="9">
        <v>444</v>
      </c>
    </row>
    <row r="1221" spans="1:6" ht="15">
      <c r="A1221" s="21" t="str">
        <f t="shared" si="22"/>
        <v>Technicien principal de 2ème classe 3e échelon</v>
      </c>
      <c r="B1221" s="10" t="str">
        <f>Filières!$C$35</f>
        <v>Technique</v>
      </c>
      <c r="C1221" s="10" t="str">
        <f>Grades!$E$70</f>
        <v>Technicien</v>
      </c>
      <c r="D1221" s="10" t="str">
        <f>Grades!$E$72</f>
        <v>Technicien principal de 2ème classe</v>
      </c>
      <c r="E1221" s="9" t="s">
        <v>24</v>
      </c>
      <c r="F1221" s="9">
        <v>429</v>
      </c>
    </row>
    <row r="1222" spans="1:6" ht="15">
      <c r="A1222" s="21" t="str">
        <f t="shared" si="22"/>
        <v>Technicien principal de 2ème classe 2e échelon</v>
      </c>
      <c r="B1222" s="10" t="str">
        <f>Filières!$C$35</f>
        <v>Technique</v>
      </c>
      <c r="C1222" s="10" t="str">
        <f>Grades!$E$70</f>
        <v>Technicien</v>
      </c>
      <c r="D1222" s="10" t="str">
        <f>Grades!$E$72</f>
        <v>Technicien principal de 2ème classe</v>
      </c>
      <c r="E1222" s="9" t="s">
        <v>67</v>
      </c>
      <c r="F1222" s="9">
        <v>415</v>
      </c>
    </row>
    <row r="1223" spans="1:6" ht="15">
      <c r="A1223" s="21" t="str">
        <f t="shared" si="22"/>
        <v>Technicien principal de 2ème classe 1er échelon</v>
      </c>
      <c r="B1223" s="10" t="str">
        <f>Filières!$C$35</f>
        <v>Technique</v>
      </c>
      <c r="C1223" s="10" t="str">
        <f>Grades!$E$70</f>
        <v>Technicien</v>
      </c>
      <c r="D1223" s="10" t="str">
        <f>Grades!$E$72</f>
        <v>Technicien principal de 2ème classe</v>
      </c>
      <c r="E1223" s="9" t="s">
        <v>68</v>
      </c>
      <c r="F1223" s="9">
        <v>401</v>
      </c>
    </row>
    <row r="1224" spans="1:6" ht="15">
      <c r="A1224" s="21" t="str">
        <f t="shared" si="22"/>
        <v>Technicien principal de 1ère classe 11e échelon</v>
      </c>
      <c r="B1224" s="10" t="str">
        <f>Filières!$C$35</f>
        <v>Technique</v>
      </c>
      <c r="C1224" s="10" t="str">
        <f>Grades!$E$70</f>
        <v>Technicien</v>
      </c>
      <c r="D1224" s="10" t="str">
        <f>Grades!$E$73</f>
        <v>Technicien principal de 1ère classe</v>
      </c>
      <c r="E1224" s="9" t="s">
        <v>53</v>
      </c>
      <c r="F1224" s="9">
        <v>707</v>
      </c>
    </row>
    <row r="1225" spans="1:6" ht="15">
      <c r="A1225" s="21" t="str">
        <f t="shared" si="22"/>
        <v>Technicien principal de 1ère classe 10e échelon</v>
      </c>
      <c r="B1225" s="10" t="str">
        <f>Filières!$C$35</f>
        <v>Technique</v>
      </c>
      <c r="C1225" s="10" t="str">
        <f>Grades!$E$70</f>
        <v>Technicien</v>
      </c>
      <c r="D1225" s="10" t="str">
        <f>Grades!$E$73</f>
        <v>Technicien principal de 1ère classe</v>
      </c>
      <c r="E1225" s="9" t="s">
        <v>55</v>
      </c>
      <c r="F1225" s="9">
        <v>684</v>
      </c>
    </row>
    <row r="1226" spans="1:6" ht="15">
      <c r="A1226" s="21" t="str">
        <f t="shared" si="22"/>
        <v>Technicien principal de 1ère classe 9e échelon</v>
      </c>
      <c r="B1226" s="10" t="str">
        <f>Filières!$C$35</f>
        <v>Technique</v>
      </c>
      <c r="C1226" s="10" t="str">
        <f>Grades!$E$70</f>
        <v>Technicien</v>
      </c>
      <c r="D1226" s="10" t="str">
        <f>Grades!$E$73</f>
        <v>Technicien principal de 1ère classe</v>
      </c>
      <c r="E1226" s="9" t="s">
        <v>57</v>
      </c>
      <c r="F1226" s="9">
        <v>660</v>
      </c>
    </row>
    <row r="1227" spans="1:6" ht="15">
      <c r="A1227" s="21" t="str">
        <f t="shared" si="22"/>
        <v>Technicien principal de 1ère classe 8e échelon</v>
      </c>
      <c r="B1227" s="10" t="str">
        <f>Filières!$C$35</f>
        <v>Technique</v>
      </c>
      <c r="C1227" s="10" t="str">
        <f>Grades!$E$70</f>
        <v>Technicien</v>
      </c>
      <c r="D1227" s="10" t="str">
        <f>Grades!$E$73</f>
        <v>Technicien principal de 1ère classe</v>
      </c>
      <c r="E1227" s="9" t="s">
        <v>59</v>
      </c>
      <c r="F1227" s="9">
        <v>638</v>
      </c>
    </row>
    <row r="1228" spans="1:6" ht="15">
      <c r="A1228" s="21" t="str">
        <f t="shared" si="22"/>
        <v>Technicien principal de 1ère classe 7e échelon</v>
      </c>
      <c r="B1228" s="10" t="str">
        <f>Filières!$C$35</f>
        <v>Technique</v>
      </c>
      <c r="C1228" s="10" t="str">
        <f>Grades!$E$70</f>
        <v>Technicien</v>
      </c>
      <c r="D1228" s="10" t="str">
        <f>Grades!$E$73</f>
        <v>Technicien principal de 1ère classe</v>
      </c>
      <c r="E1228" s="9" t="s">
        <v>61</v>
      </c>
      <c r="F1228" s="9">
        <v>604</v>
      </c>
    </row>
    <row r="1229" spans="1:6" ht="15">
      <c r="A1229" s="21" t="str">
        <f t="shared" si="22"/>
        <v>Technicien principal de 1ère classe 6e échelon</v>
      </c>
      <c r="B1229" s="10" t="str">
        <f>Filières!$C$35</f>
        <v>Technique</v>
      </c>
      <c r="C1229" s="10" t="str">
        <f>Grades!$E$70</f>
        <v>Technicien</v>
      </c>
      <c r="D1229" s="10" t="str">
        <f>Grades!$E$73</f>
        <v>Technicien principal de 1ère classe</v>
      </c>
      <c r="E1229" s="9" t="s">
        <v>63</v>
      </c>
      <c r="F1229" s="9">
        <v>573</v>
      </c>
    </row>
    <row r="1230" spans="1:6" ht="15">
      <c r="A1230" s="21" t="str">
        <f t="shared" si="22"/>
        <v>Technicien principal de 1ère classe 5e échelon</v>
      </c>
      <c r="B1230" s="10" t="str">
        <f>Filières!$C$35</f>
        <v>Technique</v>
      </c>
      <c r="C1230" s="10" t="str">
        <f>Grades!$E$70</f>
        <v>Technicien</v>
      </c>
      <c r="D1230" s="10" t="str">
        <f>Grades!$E$73</f>
        <v>Technicien principal de 1ère classe</v>
      </c>
      <c r="E1230" s="9" t="s">
        <v>64</v>
      </c>
      <c r="F1230" s="9">
        <v>547</v>
      </c>
    </row>
    <row r="1231" spans="1:6" ht="15">
      <c r="A1231" s="21" t="str">
        <f t="shared" si="22"/>
        <v>Technicien principal de 1ère classe 4e échelon</v>
      </c>
      <c r="B1231" s="10" t="str">
        <f>Filières!$C$35</f>
        <v>Technique</v>
      </c>
      <c r="C1231" s="10" t="str">
        <f>Grades!$E$70</f>
        <v>Technicien</v>
      </c>
      <c r="D1231" s="10" t="str">
        <f>Grades!$E$73</f>
        <v>Technicien principal de 1ère classe</v>
      </c>
      <c r="E1231" s="9" t="s">
        <v>66</v>
      </c>
      <c r="F1231" s="9">
        <v>513</v>
      </c>
    </row>
    <row r="1232" spans="1:6" ht="15">
      <c r="A1232" s="21" t="str">
        <f t="shared" si="22"/>
        <v>Technicien principal de 1ère classe 3e échelon</v>
      </c>
      <c r="B1232" s="10" t="str">
        <f>Filières!$C$35</f>
        <v>Technique</v>
      </c>
      <c r="C1232" s="10" t="str">
        <f>Grades!$E$70</f>
        <v>Technicien</v>
      </c>
      <c r="D1232" s="10" t="str">
        <f>Grades!$E$73</f>
        <v>Technicien principal de 1ère classe</v>
      </c>
      <c r="E1232" s="9" t="s">
        <v>24</v>
      </c>
      <c r="F1232" s="9">
        <v>484</v>
      </c>
    </row>
    <row r="1233" spans="1:6" ht="15">
      <c r="A1233" s="21" t="str">
        <f t="shared" si="22"/>
        <v>Technicien principal de 1ère classe 2e échelon</v>
      </c>
      <c r="B1233" s="10" t="str">
        <f>Filières!$C$35</f>
        <v>Technique</v>
      </c>
      <c r="C1233" s="10" t="str">
        <f>Grades!$E$70</f>
        <v>Technicien</v>
      </c>
      <c r="D1233" s="10" t="str">
        <f>Grades!$E$73</f>
        <v>Technicien principal de 1ère classe</v>
      </c>
      <c r="E1233" s="9" t="s">
        <v>67</v>
      </c>
      <c r="F1233" s="9">
        <v>461</v>
      </c>
    </row>
    <row r="1234" spans="1:6" ht="15">
      <c r="A1234" s="21" t="str">
        <f t="shared" si="22"/>
        <v>Technicien principal de 1ère classe 1er échelon</v>
      </c>
      <c r="B1234" s="10" t="str">
        <f>Filières!$C$35</f>
        <v>Technique</v>
      </c>
      <c r="C1234" s="10" t="str">
        <f>Grades!$E$70</f>
        <v>Technicien</v>
      </c>
      <c r="D1234" s="10" t="str">
        <f>Grades!$E$73</f>
        <v>Technicien principal de 1ère classe</v>
      </c>
      <c r="E1234" s="9" t="s">
        <v>68</v>
      </c>
      <c r="F1234" s="9">
        <v>446</v>
      </c>
    </row>
    <row r="1235" spans="1:6" ht="15">
      <c r="A1235" s="21" t="str">
        <f t="shared" si="22"/>
        <v>Ingénieur 10e échelon</v>
      </c>
      <c r="B1235" s="10" t="str">
        <f>Filières!$C$35</f>
        <v>Technique</v>
      </c>
      <c r="C1235" s="10" t="str">
        <f>Grades!$G$70</f>
        <v>Ingénieur</v>
      </c>
      <c r="D1235" s="10" t="str">
        <f>Grades!$G$71</f>
        <v>Ingénieur</v>
      </c>
      <c r="E1235" s="9" t="s">
        <v>55</v>
      </c>
      <c r="F1235" s="9">
        <v>821</v>
      </c>
    </row>
    <row r="1236" spans="1:6" ht="15">
      <c r="A1236" s="21" t="str">
        <f t="shared" si="22"/>
        <v>Ingénieur 9e échelon</v>
      </c>
      <c r="B1236" s="10" t="str">
        <f>Filières!$C$35</f>
        <v>Technique</v>
      </c>
      <c r="C1236" s="10" t="str">
        <f>Grades!$G$70</f>
        <v>Ingénieur</v>
      </c>
      <c r="D1236" s="10" t="str">
        <f>Grades!$G$71</f>
        <v>Ingénieur</v>
      </c>
      <c r="E1236" s="9" t="s">
        <v>57</v>
      </c>
      <c r="F1236" s="9">
        <v>774</v>
      </c>
    </row>
    <row r="1237" spans="1:6" ht="15">
      <c r="A1237" s="21" t="str">
        <f t="shared" si="22"/>
        <v>Ingénieur 8e échelon</v>
      </c>
      <c r="B1237" s="10" t="str">
        <f>Filières!$C$35</f>
        <v>Technique</v>
      </c>
      <c r="C1237" s="10" t="str">
        <f>Grades!$G$70</f>
        <v>Ingénieur</v>
      </c>
      <c r="D1237" s="10" t="str">
        <f>Grades!$G$71</f>
        <v>Ingénieur</v>
      </c>
      <c r="E1237" s="9" t="s">
        <v>59</v>
      </c>
      <c r="F1237" s="23">
        <v>739</v>
      </c>
    </row>
    <row r="1238" spans="1:6" ht="15">
      <c r="A1238" s="21" t="str">
        <f t="shared" si="22"/>
        <v>Ingénieur 7e échelon</v>
      </c>
      <c r="B1238" s="10" t="str">
        <f>Filières!$C$35</f>
        <v>Technique</v>
      </c>
      <c r="C1238" s="10" t="str">
        <f>Grades!$G$70</f>
        <v>Ingénieur</v>
      </c>
      <c r="D1238" s="10" t="str">
        <f>Grades!$G$71</f>
        <v>Ingénieur</v>
      </c>
      <c r="E1238" s="9" t="s">
        <v>61</v>
      </c>
      <c r="F1238" s="9">
        <v>697</v>
      </c>
    </row>
    <row r="1239" spans="1:6" ht="15">
      <c r="A1239" s="21" t="str">
        <f t="shared" si="22"/>
        <v>Ingénieur 6e échelon</v>
      </c>
      <c r="B1239" s="10" t="str">
        <f>Filières!$C$35</f>
        <v>Technique</v>
      </c>
      <c r="C1239" s="10" t="str">
        <f>Grades!$G$70</f>
        <v>Ingénieur</v>
      </c>
      <c r="D1239" s="10" t="str">
        <f>Grades!$G$71</f>
        <v>Ingénieur</v>
      </c>
      <c r="E1239" s="9" t="s">
        <v>63</v>
      </c>
      <c r="F1239" s="23">
        <v>646</v>
      </c>
    </row>
    <row r="1240" spans="1:6" ht="15">
      <c r="A1240" s="21" t="str">
        <f t="shared" si="22"/>
        <v>Ingénieur 5e échelon</v>
      </c>
      <c r="B1240" s="10" t="str">
        <f>Filières!$C$35</f>
        <v>Technique</v>
      </c>
      <c r="C1240" s="10" t="str">
        <f>Grades!$G$70</f>
        <v>Ingénieur</v>
      </c>
      <c r="D1240" s="10" t="str">
        <f>Grades!$G$71</f>
        <v>Ingénieur</v>
      </c>
      <c r="E1240" s="9" t="s">
        <v>64</v>
      </c>
      <c r="F1240" s="23">
        <v>611</v>
      </c>
    </row>
    <row r="1241" spans="1:6" ht="15">
      <c r="A1241" s="21" t="str">
        <f t="shared" si="22"/>
        <v>Ingénieur 4e échelon</v>
      </c>
      <c r="B1241" s="10" t="str">
        <f>Filières!$C$35</f>
        <v>Technique</v>
      </c>
      <c r="C1241" s="10" t="str">
        <f>Grades!$G$70</f>
        <v>Ingénieur</v>
      </c>
      <c r="D1241" s="10" t="str">
        <f>Grades!$G$71</f>
        <v>Ingénieur</v>
      </c>
      <c r="E1241" s="9" t="s">
        <v>66</v>
      </c>
      <c r="F1241" s="23">
        <v>565</v>
      </c>
    </row>
    <row r="1242" spans="1:6" ht="15">
      <c r="A1242" s="21" t="str">
        <f t="shared" si="22"/>
        <v>Ingénieur 3e échelon</v>
      </c>
      <c r="B1242" s="10" t="str">
        <f>Filières!$C$35</f>
        <v>Technique</v>
      </c>
      <c r="C1242" s="10" t="str">
        <f>Grades!$G$70</f>
        <v>Ingénieur</v>
      </c>
      <c r="D1242" s="10" t="str">
        <f>Grades!$G$71</f>
        <v>Ingénieur</v>
      </c>
      <c r="E1242" s="9" t="s">
        <v>24</v>
      </c>
      <c r="F1242" s="23">
        <v>518</v>
      </c>
    </row>
    <row r="1243" spans="1:6" ht="15">
      <c r="A1243" s="21" t="str">
        <f t="shared" si="22"/>
        <v>Ingénieur 2e échelon</v>
      </c>
      <c r="B1243" s="10" t="str">
        <f>Filières!$C$35</f>
        <v>Technique</v>
      </c>
      <c r="C1243" s="10" t="str">
        <f>Grades!$G$70</f>
        <v>Ingénieur</v>
      </c>
      <c r="D1243" s="10" t="str">
        <f>Grades!$G$71</f>
        <v>Ingénieur</v>
      </c>
      <c r="E1243" s="9" t="s">
        <v>67</v>
      </c>
      <c r="F1243" s="23">
        <v>484</v>
      </c>
    </row>
    <row r="1244" spans="1:6" ht="15">
      <c r="A1244" s="21" t="str">
        <f t="shared" si="22"/>
        <v>Ingénieur 1er échelon</v>
      </c>
      <c r="B1244" s="10" t="str">
        <f>Filières!$C$35</f>
        <v>Technique</v>
      </c>
      <c r="C1244" s="10" t="str">
        <f>Grades!$G$70</f>
        <v>Ingénieur</v>
      </c>
      <c r="D1244" s="10" t="str">
        <f>Grades!$G$71</f>
        <v>Ingénieur</v>
      </c>
      <c r="E1244" s="9" t="s">
        <v>68</v>
      </c>
      <c r="F1244" s="23">
        <v>444</v>
      </c>
    </row>
    <row r="1245" spans="1:6" ht="15">
      <c r="A1245" s="21" t="str">
        <f t="shared" si="22"/>
        <v>Ingénieur principal 9e échelon</v>
      </c>
      <c r="B1245" s="10" t="str">
        <f>Filières!$C$35</f>
        <v>Technique</v>
      </c>
      <c r="C1245" s="10" t="str">
        <f>Grades!$G$70</f>
        <v>Ingénieur</v>
      </c>
      <c r="D1245" s="10" t="str">
        <f>Grades!$G$72</f>
        <v>Ingénieur principal</v>
      </c>
      <c r="E1245" s="9" t="s">
        <v>57</v>
      </c>
      <c r="F1245" s="9">
        <v>1015</v>
      </c>
    </row>
    <row r="1246" spans="1:6" ht="15">
      <c r="A1246" s="21" t="str">
        <f t="shared" si="22"/>
        <v>Ingénieur principal 8e échelon</v>
      </c>
      <c r="B1246" s="10" t="str">
        <f>Filières!$C$35</f>
        <v>Technique</v>
      </c>
      <c r="C1246" s="10" t="str">
        <f>Grades!$G$70</f>
        <v>Ingénieur</v>
      </c>
      <c r="D1246" s="10" t="str">
        <f>Grades!$G$72</f>
        <v>Ingénieur principal</v>
      </c>
      <c r="E1246" s="9" t="s">
        <v>59</v>
      </c>
      <c r="F1246" s="23">
        <v>995</v>
      </c>
    </row>
    <row r="1247" spans="1:6" ht="15">
      <c r="A1247" s="21" t="str">
        <f t="shared" si="22"/>
        <v>Ingénieur principal 7e échelon</v>
      </c>
      <c r="B1247" s="10" t="str">
        <f>Filières!$C$35</f>
        <v>Technique</v>
      </c>
      <c r="C1247" s="10" t="str">
        <f>Grades!$G$70</f>
        <v>Ingénieur</v>
      </c>
      <c r="D1247" s="10" t="str">
        <f>Grades!$G$72</f>
        <v>Ingénieur principal</v>
      </c>
      <c r="E1247" s="9" t="s">
        <v>61</v>
      </c>
      <c r="F1247" s="9">
        <v>946</v>
      </c>
    </row>
    <row r="1248" spans="1:6" ht="15">
      <c r="A1248" s="21" t="str">
        <f t="shared" si="22"/>
        <v>Ingénieur principal 6e échelon</v>
      </c>
      <c r="B1248" s="10" t="str">
        <f>Filières!$C$35</f>
        <v>Technique</v>
      </c>
      <c r="C1248" s="10" t="str">
        <f>Grades!$G$70</f>
        <v>Ingénieur</v>
      </c>
      <c r="D1248" s="10" t="str">
        <f>Grades!$G$72</f>
        <v>Ingénieur principal</v>
      </c>
      <c r="E1248" s="9" t="s">
        <v>63</v>
      </c>
      <c r="F1248" s="23">
        <v>896</v>
      </c>
    </row>
    <row r="1249" spans="1:6" ht="15">
      <c r="A1249" s="21" t="str">
        <f t="shared" si="22"/>
        <v>Ingénieur principal 5e échelon</v>
      </c>
      <c r="B1249" s="10" t="str">
        <f>Filières!$C$35</f>
        <v>Technique</v>
      </c>
      <c r="C1249" s="10" t="str">
        <f>Grades!$G$70</f>
        <v>Ingénieur</v>
      </c>
      <c r="D1249" s="10" t="str">
        <f>Grades!$G$72</f>
        <v>Ingénieur principal</v>
      </c>
      <c r="E1249" s="9" t="s">
        <v>64</v>
      </c>
      <c r="F1249" s="23">
        <v>837</v>
      </c>
    </row>
    <row r="1250" spans="1:6" ht="15">
      <c r="A1250" s="21" t="str">
        <f t="shared" si="22"/>
        <v>Ingénieur principal 4e échelon</v>
      </c>
      <c r="B1250" s="10" t="str">
        <f>Filières!$C$35</f>
        <v>Technique</v>
      </c>
      <c r="C1250" s="10" t="str">
        <f>Grades!$G$70</f>
        <v>Ingénieur</v>
      </c>
      <c r="D1250" s="10" t="str">
        <f>Grades!$G$72</f>
        <v>Ingénieur principal</v>
      </c>
      <c r="E1250" s="9" t="s">
        <v>66</v>
      </c>
      <c r="F1250" s="23">
        <v>791</v>
      </c>
    </row>
    <row r="1251" spans="1:6" ht="15">
      <c r="A1251" s="21" t="str">
        <f t="shared" si="22"/>
        <v>Ingénieur principal 3e échelon</v>
      </c>
      <c r="B1251" s="10" t="str">
        <f>Filières!$C$35</f>
        <v>Technique</v>
      </c>
      <c r="C1251" s="10" t="str">
        <f>Grades!$G$70</f>
        <v>Ingénieur</v>
      </c>
      <c r="D1251" s="10" t="str">
        <f>Grades!$G$72</f>
        <v>Ingénieur principal</v>
      </c>
      <c r="E1251" s="9" t="s">
        <v>24</v>
      </c>
      <c r="F1251" s="23">
        <v>721</v>
      </c>
    </row>
    <row r="1252" spans="1:6" ht="15">
      <c r="A1252" s="21" t="str">
        <f t="shared" si="22"/>
        <v>Ingénieur principal 2e échelon</v>
      </c>
      <c r="B1252" s="10" t="str">
        <f>Filières!$C$35</f>
        <v>Technique</v>
      </c>
      <c r="C1252" s="10" t="str">
        <f>Grades!$G$70</f>
        <v>Ingénieur</v>
      </c>
      <c r="D1252" s="10" t="str">
        <f>Grades!$G$72</f>
        <v>Ingénieur principal</v>
      </c>
      <c r="E1252" s="9" t="s">
        <v>67</v>
      </c>
      <c r="F1252" s="23">
        <v>665</v>
      </c>
    </row>
    <row r="1253" spans="1:6" ht="15">
      <c r="A1253" s="21" t="str">
        <f t="shared" si="22"/>
        <v>Ingénieur principal 1er échelon</v>
      </c>
      <c r="B1253" s="10" t="str">
        <f>Filières!$C$35</f>
        <v>Technique</v>
      </c>
      <c r="C1253" s="10" t="str">
        <f>Grades!$G$70</f>
        <v>Ingénieur</v>
      </c>
      <c r="D1253" s="10" t="str">
        <f>Grades!$G$72</f>
        <v>Ingénieur principal</v>
      </c>
      <c r="E1253" s="9" t="s">
        <v>68</v>
      </c>
      <c r="F1253" s="23">
        <v>619</v>
      </c>
    </row>
    <row r="1254" spans="1:6" ht="15">
      <c r="A1254" s="21" t="str">
        <f t="shared" si="22"/>
        <v>Ingénieur hors classe Echelon spécial</v>
      </c>
      <c r="B1254" s="10" t="str">
        <f>Filières!$C$35</f>
        <v>Technique</v>
      </c>
      <c r="C1254" s="10" t="str">
        <f>Grades!$G$70</f>
        <v>Ingénieur</v>
      </c>
      <c r="D1254" s="10" t="str">
        <f>Grades!$G$73</f>
        <v>Ingénieur hors classe</v>
      </c>
      <c r="E1254" s="9" t="s">
        <v>73</v>
      </c>
      <c r="F1254" s="23" t="s">
        <v>332</v>
      </c>
    </row>
    <row r="1255" spans="1:6" ht="15">
      <c r="A1255" s="21" t="str">
        <f t="shared" si="22"/>
        <v>Ingénieur hors classe 5e échelon</v>
      </c>
      <c r="B1255" s="10" t="str">
        <f>Filières!$C$35</f>
        <v>Technique</v>
      </c>
      <c r="C1255" s="10" t="str">
        <f>Grades!$G$70</f>
        <v>Ingénieur</v>
      </c>
      <c r="D1255" s="10" t="str">
        <f>Grades!$G$73</f>
        <v>Ingénieur hors classe</v>
      </c>
      <c r="E1255" s="9" t="s">
        <v>64</v>
      </c>
      <c r="F1255" s="23">
        <v>1027</v>
      </c>
    </row>
    <row r="1256" spans="1:6" ht="15">
      <c r="A1256" s="21" t="str">
        <f t="shared" si="22"/>
        <v>Ingénieur hors classe 4e échelon</v>
      </c>
      <c r="B1256" s="10" t="str">
        <f>Filières!$C$35</f>
        <v>Technique</v>
      </c>
      <c r="C1256" s="10" t="str">
        <f>Grades!$G$70</f>
        <v>Ingénieur</v>
      </c>
      <c r="D1256" s="10" t="str">
        <f>Grades!$G$73</f>
        <v>Ingénieur hors classe</v>
      </c>
      <c r="E1256" s="9" t="s">
        <v>66</v>
      </c>
      <c r="F1256" s="23">
        <v>995</v>
      </c>
    </row>
    <row r="1257" spans="1:6" ht="15">
      <c r="A1257" s="21" t="str">
        <f t="shared" si="22"/>
        <v>Ingénieur hors classe 3e échelon</v>
      </c>
      <c r="B1257" s="10" t="str">
        <f>Filières!$C$35</f>
        <v>Technique</v>
      </c>
      <c r="C1257" s="10" t="str">
        <f>Grades!$G$70</f>
        <v>Ingénieur</v>
      </c>
      <c r="D1257" s="10" t="str">
        <f>Grades!$G$73</f>
        <v>Ingénieur hors classe</v>
      </c>
      <c r="E1257" s="9" t="s">
        <v>24</v>
      </c>
      <c r="F1257" s="23">
        <v>946</v>
      </c>
    </row>
    <row r="1258" spans="1:6" ht="15">
      <c r="A1258" s="21" t="str">
        <f t="shared" si="22"/>
        <v>Ingénieur hors classe 2e échelon</v>
      </c>
      <c r="B1258" s="10" t="str">
        <f>Filières!$C$35</f>
        <v>Technique</v>
      </c>
      <c r="C1258" s="10" t="str">
        <f>Grades!$G$70</f>
        <v>Ingénieur</v>
      </c>
      <c r="D1258" s="10" t="str">
        <f>Grades!$G$73</f>
        <v>Ingénieur hors classe</v>
      </c>
      <c r="E1258" s="9" t="s">
        <v>67</v>
      </c>
      <c r="F1258" s="23">
        <v>896</v>
      </c>
    </row>
    <row r="1259" spans="1:6" ht="15">
      <c r="A1259" s="21" t="str">
        <f t="shared" si="22"/>
        <v>Ingénieur hors classe 1er échelon</v>
      </c>
      <c r="B1259" s="10" t="str">
        <f>Filières!$C$35</f>
        <v>Technique</v>
      </c>
      <c r="C1259" s="10" t="str">
        <f>Grades!$G$70</f>
        <v>Ingénieur</v>
      </c>
      <c r="D1259" s="10" t="str">
        <f>Grades!$G$73</f>
        <v>Ingénieur hors classe</v>
      </c>
      <c r="E1259" s="9" t="s">
        <v>68</v>
      </c>
      <c r="F1259" s="23">
        <v>850</v>
      </c>
    </row>
    <row r="1260" spans="1:6" ht="15">
      <c r="A1260" s="21" t="str">
        <f t="shared" si="22"/>
        <v>Ingénieur en chef 11e échelon</v>
      </c>
      <c r="B1260" s="10" t="str">
        <f>Filières!$C$35</f>
        <v>Technique</v>
      </c>
      <c r="C1260" s="10" t="str">
        <f>Grades!$A$75</f>
        <v>Ingénieur_chef</v>
      </c>
      <c r="D1260" s="10" t="str">
        <f>Grades!$A$76</f>
        <v>Ingénieur en chef</v>
      </c>
      <c r="E1260" s="9" t="s">
        <v>53</v>
      </c>
      <c r="F1260" s="9">
        <v>1015</v>
      </c>
    </row>
    <row r="1261" spans="1:6" ht="15">
      <c r="A1261" s="21" t="str">
        <f t="shared" si="22"/>
        <v>Ingénieur en chef 10e échelon</v>
      </c>
      <c r="B1261" s="10" t="str">
        <f>Filières!$C$35</f>
        <v>Technique</v>
      </c>
      <c r="C1261" s="10" t="str">
        <f>Grades!$A$75</f>
        <v>Ingénieur_chef</v>
      </c>
      <c r="D1261" s="10" t="str">
        <f>Grades!$A$76</f>
        <v>Ingénieur en chef</v>
      </c>
      <c r="E1261" s="9" t="s">
        <v>55</v>
      </c>
      <c r="F1261" s="9">
        <v>977</v>
      </c>
    </row>
    <row r="1262" spans="1:6" ht="15">
      <c r="A1262" s="21" t="str">
        <f t="shared" si="22"/>
        <v>Ingénieur en chef 9e échelon</v>
      </c>
      <c r="B1262" s="10" t="str">
        <f>Filières!$C$35</f>
        <v>Technique</v>
      </c>
      <c r="C1262" s="10" t="str">
        <f>Grades!$A$75</f>
        <v>Ingénieur_chef</v>
      </c>
      <c r="D1262" s="10" t="str">
        <f>Grades!$A$76</f>
        <v>Ingénieur en chef</v>
      </c>
      <c r="E1262" s="9" t="s">
        <v>57</v>
      </c>
      <c r="F1262" s="9">
        <v>912</v>
      </c>
    </row>
    <row r="1263" spans="1:6" ht="15">
      <c r="A1263" s="21" t="str">
        <f t="shared" si="22"/>
        <v>Ingénieur en chef 8e échelon</v>
      </c>
      <c r="B1263" s="10" t="str">
        <f>Filières!$C$35</f>
        <v>Technique</v>
      </c>
      <c r="C1263" s="10" t="str">
        <f>Grades!$A$75</f>
        <v>Ingénieur_chef</v>
      </c>
      <c r="D1263" s="10" t="str">
        <f>Grades!$A$76</f>
        <v>Ingénieur en chef</v>
      </c>
      <c r="E1263" s="9" t="s">
        <v>59</v>
      </c>
      <c r="F1263" s="23">
        <v>862</v>
      </c>
    </row>
    <row r="1264" spans="1:6" ht="15">
      <c r="A1264" s="21" t="str">
        <f t="shared" si="22"/>
        <v>Ingénieur en chef 7e échelon</v>
      </c>
      <c r="B1264" s="10" t="str">
        <f>Filières!$C$35</f>
        <v>Technique</v>
      </c>
      <c r="C1264" s="10" t="str">
        <f>Grades!$A$75</f>
        <v>Ingénieur_chef</v>
      </c>
      <c r="D1264" s="10" t="str">
        <f>Grades!$A$76</f>
        <v>Ingénieur en chef</v>
      </c>
      <c r="E1264" s="9" t="s">
        <v>61</v>
      </c>
      <c r="F1264" s="9">
        <v>782</v>
      </c>
    </row>
    <row r="1265" spans="1:6" ht="15">
      <c r="A1265" s="21" t="str">
        <f t="shared" si="22"/>
        <v>Ingénieur en chef 6e échelon</v>
      </c>
      <c r="B1265" s="10" t="str">
        <f>Filières!$C$35</f>
        <v>Technique</v>
      </c>
      <c r="C1265" s="10" t="str">
        <f>Grades!$A$75</f>
        <v>Ingénieur_chef</v>
      </c>
      <c r="D1265" s="10" t="str">
        <f>Grades!$A$76</f>
        <v>Ingénieur en chef</v>
      </c>
      <c r="E1265" s="9" t="s">
        <v>63</v>
      </c>
      <c r="F1265" s="23">
        <v>713</v>
      </c>
    </row>
    <row r="1266" spans="1:6" ht="15">
      <c r="A1266" s="21" t="str">
        <f t="shared" si="22"/>
        <v>Ingénieur en chef 5e échelon</v>
      </c>
      <c r="B1266" s="10" t="str">
        <f>Filières!$C$35</f>
        <v>Technique</v>
      </c>
      <c r="C1266" s="10" t="str">
        <f>Grades!$A$75</f>
        <v>Ingénieur_chef</v>
      </c>
      <c r="D1266" s="10" t="str">
        <f>Grades!$A$76</f>
        <v>Ingénieur en chef</v>
      </c>
      <c r="E1266" s="9" t="s">
        <v>64</v>
      </c>
      <c r="F1266" s="23">
        <v>665</v>
      </c>
    </row>
    <row r="1267" spans="1:6" ht="15">
      <c r="A1267" s="21" t="str">
        <f t="shared" si="22"/>
        <v>Ingénieur en chef 4e échelon</v>
      </c>
      <c r="B1267" s="10" t="str">
        <f>Filières!$C$35</f>
        <v>Technique</v>
      </c>
      <c r="C1267" s="10" t="str">
        <f>Grades!$A$75</f>
        <v>Ingénieur_chef</v>
      </c>
      <c r="D1267" s="10" t="str">
        <f>Grades!$A$76</f>
        <v>Ingénieur en chef</v>
      </c>
      <c r="E1267" s="9" t="s">
        <v>66</v>
      </c>
      <c r="F1267" s="23">
        <v>623</v>
      </c>
    </row>
    <row r="1268" spans="1:6" ht="15">
      <c r="A1268" s="21" t="str">
        <f t="shared" si="22"/>
        <v>Ingénieur en chef 3e échelon</v>
      </c>
      <c r="B1268" s="10" t="str">
        <f>Filières!$C$35</f>
        <v>Technique</v>
      </c>
      <c r="C1268" s="10" t="str">
        <f>Grades!$A$75</f>
        <v>Ingénieur_chef</v>
      </c>
      <c r="D1268" s="10" t="str">
        <f>Grades!$A$76</f>
        <v>Ingénieur en chef</v>
      </c>
      <c r="E1268" s="9" t="s">
        <v>24</v>
      </c>
      <c r="F1268" s="23">
        <v>574</v>
      </c>
    </row>
    <row r="1269" spans="1:6" ht="15">
      <c r="A1269" s="21" t="str">
        <f t="shared" si="22"/>
        <v>Ingénieur en chef 2e échelon</v>
      </c>
      <c r="B1269" s="10" t="str">
        <f>Filières!$C$35</f>
        <v>Technique</v>
      </c>
      <c r="C1269" s="10" t="str">
        <f>Grades!$A$75</f>
        <v>Ingénieur_chef</v>
      </c>
      <c r="D1269" s="10" t="str">
        <f>Grades!$A$76</f>
        <v>Ingénieur en chef</v>
      </c>
      <c r="E1269" s="9" t="s">
        <v>67</v>
      </c>
      <c r="F1269" s="23">
        <v>525</v>
      </c>
    </row>
    <row r="1270" spans="1:6" ht="15">
      <c r="A1270" s="21" t="str">
        <f t="shared" si="22"/>
        <v>Ingénieur en chef 1er échelon</v>
      </c>
      <c r="B1270" s="10" t="str">
        <f>Filières!$C$35</f>
        <v>Technique</v>
      </c>
      <c r="C1270" s="10" t="str">
        <f>Grades!$A$75</f>
        <v>Ingénieur_chef</v>
      </c>
      <c r="D1270" s="10" t="str">
        <f>Grades!$A$76</f>
        <v>Ingénieur en chef</v>
      </c>
      <c r="E1270" s="9" t="s">
        <v>68</v>
      </c>
      <c r="F1270" s="23">
        <v>461</v>
      </c>
    </row>
    <row r="1271" spans="1:6" ht="15">
      <c r="A1271" s="21" t="str">
        <f t="shared" si="22"/>
        <v>Ingénieur en chef 1er échelon (élève)</v>
      </c>
      <c r="B1271" s="10" t="str">
        <f>Filières!$C$35</f>
        <v>Technique</v>
      </c>
      <c r="C1271" s="10" t="str">
        <f>Grades!$A$75</f>
        <v>Ingénieur_chef</v>
      </c>
      <c r="D1271" s="10" t="str">
        <f>Grades!$A$76</f>
        <v>Ingénieur en chef</v>
      </c>
      <c r="E1271" s="9" t="s">
        <v>70</v>
      </c>
      <c r="F1271" s="23">
        <v>395</v>
      </c>
    </row>
    <row r="1272" spans="1:6" ht="15">
      <c r="A1272" s="21" t="str">
        <f t="shared" si="22"/>
        <v>Ingénieur en chef hors classe 8e échelon</v>
      </c>
      <c r="B1272" s="10" t="str">
        <f>Filières!$C$35</f>
        <v>Technique</v>
      </c>
      <c r="C1272" s="10" t="str">
        <f>Grades!$A$75</f>
        <v>Ingénieur_chef</v>
      </c>
      <c r="D1272" s="10" t="str">
        <f>Grades!$A$77</f>
        <v>Ingénieur en chef hors classe</v>
      </c>
      <c r="E1272" s="9" t="s">
        <v>59</v>
      </c>
      <c r="F1272" s="23" t="s">
        <v>333</v>
      </c>
    </row>
    <row r="1273" spans="1:6" ht="15">
      <c r="A1273" s="21" t="str">
        <f t="shared" si="22"/>
        <v>Ingénieur en chef hors classe 7e échelon</v>
      </c>
      <c r="B1273" s="10" t="str">
        <f>Filières!$C$35</f>
        <v>Technique</v>
      </c>
      <c r="C1273" s="10" t="str">
        <f>Grades!$A$75</f>
        <v>Ingénieur_chef</v>
      </c>
      <c r="D1273" s="10" t="str">
        <f>Grades!$A$77</f>
        <v>Ingénieur en chef hors classe</v>
      </c>
      <c r="E1273" s="9" t="s">
        <v>61</v>
      </c>
      <c r="F1273" s="23" t="s">
        <v>334</v>
      </c>
    </row>
    <row r="1274" spans="1:6" ht="15">
      <c r="A1274" s="21" t="str">
        <f t="shared" si="22"/>
        <v>Ingénieur en chef hors classe 6e échelon</v>
      </c>
      <c r="B1274" s="10" t="str">
        <f>Filières!$C$35</f>
        <v>Technique</v>
      </c>
      <c r="C1274" s="10" t="str">
        <f>Grades!$A$75</f>
        <v>Ingénieur_chef</v>
      </c>
      <c r="D1274" s="10" t="str">
        <f>Grades!$A$77</f>
        <v>Ingénieur en chef hors classe</v>
      </c>
      <c r="E1274" s="9" t="s">
        <v>63</v>
      </c>
      <c r="F1274" s="23" t="s">
        <v>332</v>
      </c>
    </row>
    <row r="1275" spans="1:6" ht="15">
      <c r="A1275" s="21" t="str">
        <f t="shared" si="22"/>
        <v>Ingénieur en chef hors classe 5e échelon</v>
      </c>
      <c r="B1275" s="10" t="str">
        <f>Filières!$C$35</f>
        <v>Technique</v>
      </c>
      <c r="C1275" s="10" t="str">
        <f>Grades!$A$75</f>
        <v>Ingénieur_chef</v>
      </c>
      <c r="D1275" s="10" t="str">
        <f>Grades!$A$77</f>
        <v>Ingénieur en chef hors classe</v>
      </c>
      <c r="E1275" s="9" t="s">
        <v>64</v>
      </c>
      <c r="F1275" s="23">
        <v>1027</v>
      </c>
    </row>
    <row r="1276" spans="1:6" ht="15">
      <c r="A1276" s="21" t="str">
        <f t="shared" si="22"/>
        <v>Ingénieur en chef hors classe 4e échelon</v>
      </c>
      <c r="B1276" s="10" t="str">
        <f>Filières!$C$35</f>
        <v>Technique</v>
      </c>
      <c r="C1276" s="10" t="str">
        <f>Grades!$A$75</f>
        <v>Ingénieur_chef</v>
      </c>
      <c r="D1276" s="10" t="str">
        <f>Grades!$A$77</f>
        <v>Ingénieur en chef hors classe</v>
      </c>
      <c r="E1276" s="9" t="s">
        <v>66</v>
      </c>
      <c r="F1276" s="23">
        <v>977</v>
      </c>
    </row>
    <row r="1277" spans="1:6" ht="15">
      <c r="A1277" s="21" t="str">
        <f aca="true" t="shared" si="23" ref="A1277:A1340">D1277&amp;" "&amp;E1277</f>
        <v>Ingénieur en chef hors classe 3e échelon</v>
      </c>
      <c r="B1277" s="10" t="str">
        <f>Filières!$C$35</f>
        <v>Technique</v>
      </c>
      <c r="C1277" s="10" t="str">
        <f>Grades!$A$75</f>
        <v>Ingénieur_chef</v>
      </c>
      <c r="D1277" s="10" t="str">
        <f>Grades!$A$77</f>
        <v>Ingénieur en chef hors classe</v>
      </c>
      <c r="E1277" s="9" t="s">
        <v>24</v>
      </c>
      <c r="F1277" s="23">
        <v>912</v>
      </c>
    </row>
    <row r="1278" spans="1:6" ht="15">
      <c r="A1278" s="21" t="str">
        <f t="shared" si="23"/>
        <v>Ingénieur en chef hors classe 2e échelon</v>
      </c>
      <c r="B1278" s="10" t="str">
        <f>Filières!$C$35</f>
        <v>Technique</v>
      </c>
      <c r="C1278" s="10" t="str">
        <f>Grades!$A$75</f>
        <v>Ingénieur_chef</v>
      </c>
      <c r="D1278" s="10" t="str">
        <f>Grades!$A$77</f>
        <v>Ingénieur en chef hors classe</v>
      </c>
      <c r="E1278" s="9" t="s">
        <v>67</v>
      </c>
      <c r="F1278" s="23">
        <v>842</v>
      </c>
    </row>
    <row r="1279" spans="1:6" ht="15">
      <c r="A1279" s="21" t="str">
        <f t="shared" si="23"/>
        <v>Ingénieur en chef hors classe 1er échelon</v>
      </c>
      <c r="B1279" s="10" t="str">
        <f>Filières!$C$35</f>
        <v>Technique</v>
      </c>
      <c r="C1279" s="10" t="str">
        <f>Grades!$A$75</f>
        <v>Ingénieur_chef</v>
      </c>
      <c r="D1279" s="10" t="str">
        <f>Grades!$A$77</f>
        <v>Ingénieur en chef hors classe</v>
      </c>
      <c r="E1279" s="9" t="s">
        <v>68</v>
      </c>
      <c r="F1279" s="23">
        <v>762</v>
      </c>
    </row>
    <row r="1280" spans="1:6" ht="15">
      <c r="A1280" s="21" t="str">
        <f t="shared" si="23"/>
        <v>Ingénieur général Classe exceptionnelle</v>
      </c>
      <c r="B1280" s="10" t="str">
        <f>Filières!$C$35</f>
        <v>Technique</v>
      </c>
      <c r="C1280" s="10" t="str">
        <f>Grades!$A$75</f>
        <v>Ingénieur_chef</v>
      </c>
      <c r="D1280" s="10" t="str">
        <f>Grades!$A$78</f>
        <v>Ingénieur général</v>
      </c>
      <c r="E1280" s="9" t="s">
        <v>71</v>
      </c>
      <c r="F1280" s="23" t="s">
        <v>335</v>
      </c>
    </row>
    <row r="1281" spans="1:6" ht="15">
      <c r="A1281" s="21" t="str">
        <f t="shared" si="23"/>
        <v>Ingénieur général 5e échelon</v>
      </c>
      <c r="B1281" s="10" t="str">
        <f>Filières!$C$35</f>
        <v>Technique</v>
      </c>
      <c r="C1281" s="10" t="str">
        <f>Grades!$A$75</f>
        <v>Ingénieur_chef</v>
      </c>
      <c r="D1281" s="10" t="str">
        <f>Grades!$A$78</f>
        <v>Ingénieur général</v>
      </c>
      <c r="E1281" s="9" t="s">
        <v>64</v>
      </c>
      <c r="F1281" s="23" t="s">
        <v>336</v>
      </c>
    </row>
    <row r="1282" spans="1:6" ht="15">
      <c r="A1282" s="21" t="str">
        <f t="shared" si="23"/>
        <v>Ingénieur général 4e échelon</v>
      </c>
      <c r="B1282" s="10" t="str">
        <f>Filières!$C$35</f>
        <v>Technique</v>
      </c>
      <c r="C1282" s="10" t="str">
        <f>Grades!$A$75</f>
        <v>Ingénieur_chef</v>
      </c>
      <c r="D1282" s="10" t="str">
        <f>Grades!$A$78</f>
        <v>Ingénieur général</v>
      </c>
      <c r="E1282" s="9" t="s">
        <v>66</v>
      </c>
      <c r="F1282" s="23" t="s">
        <v>333</v>
      </c>
    </row>
    <row r="1283" spans="1:6" ht="15">
      <c r="A1283" s="21" t="str">
        <f t="shared" si="23"/>
        <v>Ingénieur général 3e échelon</v>
      </c>
      <c r="B1283" s="10" t="str">
        <f>Filières!$C$35</f>
        <v>Technique</v>
      </c>
      <c r="C1283" s="10" t="str">
        <f>Grades!$A$75</f>
        <v>Ingénieur_chef</v>
      </c>
      <c r="D1283" s="10" t="str">
        <f>Grades!$A$78</f>
        <v>Ingénieur général</v>
      </c>
      <c r="E1283" s="9" t="s">
        <v>24</v>
      </c>
      <c r="F1283" s="23" t="s">
        <v>334</v>
      </c>
    </row>
    <row r="1284" spans="1:6" ht="15">
      <c r="A1284" s="21" t="str">
        <f t="shared" si="23"/>
        <v>Ingénieur général 2e échelon</v>
      </c>
      <c r="B1284" s="10" t="str">
        <f>Filières!$C$35</f>
        <v>Technique</v>
      </c>
      <c r="C1284" s="10" t="str">
        <f>Grades!$A$75</f>
        <v>Ingénieur_chef</v>
      </c>
      <c r="D1284" s="10" t="str">
        <f>Grades!$A$78</f>
        <v>Ingénieur général</v>
      </c>
      <c r="E1284" s="9" t="s">
        <v>67</v>
      </c>
      <c r="F1284" s="23" t="s">
        <v>332</v>
      </c>
    </row>
    <row r="1285" spans="1:6" ht="15">
      <c r="A1285" s="21" t="str">
        <f t="shared" si="23"/>
        <v>Ingénieur général 1er échelon</v>
      </c>
      <c r="B1285" s="10" t="str">
        <f>Filières!$C$35</f>
        <v>Technique</v>
      </c>
      <c r="C1285" s="10" t="str">
        <f>Grades!$A$75</f>
        <v>Ingénieur_chef</v>
      </c>
      <c r="D1285" s="10" t="str">
        <f>Grades!$A$78</f>
        <v>Ingénieur général</v>
      </c>
      <c r="E1285" s="9" t="s">
        <v>68</v>
      </c>
      <c r="F1285" s="23">
        <v>1027</v>
      </c>
    </row>
    <row r="1286" spans="1:6" ht="45">
      <c r="A1286" s="21" t="str">
        <f t="shared" si="23"/>
        <v>Directeur général des services techniques des communes et des établissements publics de coopération intercommunale à fiscalité propre de 40 000 à 80 000 habitants 11e échelon</v>
      </c>
      <c r="B1286" s="10" t="str">
        <f>Filières!$A$42</f>
        <v>EMPLOI_FONCTIONNEL</v>
      </c>
      <c r="C1286" s="10" t="str">
        <f>Grades!$A$80</f>
        <v>Directeur_général_services_techniques_communes_établissements_publics_coopération_intercommunale_fiscalité_propre</v>
      </c>
      <c r="D1286" s="10" t="str">
        <f>Grades!$A$81</f>
        <v>Directeur général des services techniques des communes et des établissements publics de coopération intercommunale à fiscalité propre de 40 000 à 80 000 habitants</v>
      </c>
      <c r="E1286" s="9" t="s">
        <v>53</v>
      </c>
      <c r="F1286" s="9">
        <v>1027</v>
      </c>
    </row>
    <row r="1287" spans="1:6" ht="45">
      <c r="A1287" s="21" t="str">
        <f t="shared" si="23"/>
        <v>Directeur général des services techniques des communes et des établissements publics de coopération intercommunale à fiscalité propre de 40 000 à 80 000 habitants 10e échelon</v>
      </c>
      <c r="B1287" s="10" t="str">
        <f>Filières!$A$42</f>
        <v>EMPLOI_FONCTIONNEL</v>
      </c>
      <c r="C1287" s="10" t="str">
        <f>Grades!$A$80</f>
        <v>Directeur_général_services_techniques_communes_établissements_publics_coopération_intercommunale_fiscalité_propre</v>
      </c>
      <c r="D1287" s="10" t="str">
        <f>Grades!$A$81</f>
        <v>Directeur général des services techniques des communes et des établissements publics de coopération intercommunale à fiscalité propre de 40 000 à 80 000 habitants</v>
      </c>
      <c r="E1287" s="9" t="s">
        <v>55</v>
      </c>
      <c r="F1287" s="9">
        <v>997</v>
      </c>
    </row>
    <row r="1288" spans="1:6" ht="45">
      <c r="A1288" s="21" t="str">
        <f t="shared" si="23"/>
        <v>Directeur général des services techniques des communes et des établissements publics de coopération intercommunale à fiscalité propre de 40 000 à 80 000 habitants 9e échelon</v>
      </c>
      <c r="B1288" s="10" t="str">
        <f>Filières!$A$42</f>
        <v>EMPLOI_FONCTIONNEL</v>
      </c>
      <c r="C1288" s="10" t="str">
        <f>Grades!$A$80</f>
        <v>Directeur_général_services_techniques_communes_établissements_publics_coopération_intercommunale_fiscalité_propre</v>
      </c>
      <c r="D1288" s="10" t="str">
        <f>Grades!$A$81</f>
        <v>Directeur général des services techniques des communes et des établissements publics de coopération intercommunale à fiscalité propre de 40 000 à 80 000 habitants</v>
      </c>
      <c r="E1288" s="9" t="s">
        <v>57</v>
      </c>
      <c r="F1288" s="9">
        <v>953</v>
      </c>
    </row>
    <row r="1289" spans="1:6" ht="45">
      <c r="A1289" s="21" t="str">
        <f t="shared" si="23"/>
        <v>Directeur général des services techniques des communes et des établissements publics de coopération intercommunale à fiscalité propre de 40 000 à 80 000 habitants 8e échelon</v>
      </c>
      <c r="B1289" s="10" t="str">
        <f>Filières!$A$42</f>
        <v>EMPLOI_FONCTIONNEL</v>
      </c>
      <c r="C1289" s="10" t="str">
        <f>Grades!$A$80</f>
        <v>Directeur_général_services_techniques_communes_établissements_publics_coopération_intercommunale_fiscalité_propre</v>
      </c>
      <c r="D1289" s="10" t="str">
        <f>Grades!$A$81</f>
        <v>Directeur général des services techniques des communes et des établissements publics de coopération intercommunale à fiscalité propre de 40 000 à 80 000 habitants</v>
      </c>
      <c r="E1289" s="9" t="s">
        <v>59</v>
      </c>
      <c r="F1289" s="23">
        <v>901</v>
      </c>
    </row>
    <row r="1290" spans="1:6" ht="45">
      <c r="A1290" s="21" t="str">
        <f t="shared" si="23"/>
        <v>Directeur général des services techniques des communes et des établissements publics de coopération intercommunale à fiscalité propre de 40 000 à 80 000 habitants 7e échelon</v>
      </c>
      <c r="B1290" s="10" t="str">
        <f>Filières!$A$42</f>
        <v>EMPLOI_FONCTIONNEL</v>
      </c>
      <c r="C1290" s="10" t="str">
        <f>Grades!$A$80</f>
        <v>Directeur_général_services_techniques_communes_établissements_publics_coopération_intercommunale_fiscalité_propre</v>
      </c>
      <c r="D1290" s="10" t="str">
        <f>Grades!$A$81</f>
        <v>Directeur général des services techniques des communes et des établissements publics de coopération intercommunale à fiscalité propre de 40 000 à 80 000 habitants</v>
      </c>
      <c r="E1290" s="9" t="s">
        <v>61</v>
      </c>
      <c r="F1290" s="23">
        <v>852</v>
      </c>
    </row>
    <row r="1291" spans="1:6" ht="45">
      <c r="A1291" s="21" t="str">
        <f t="shared" si="23"/>
        <v>Directeur général des services techniques des communes et des établissements publics de coopération intercommunale à fiscalité propre de 40 000 à 80 000 habitants 6e échelon</v>
      </c>
      <c r="B1291" s="10" t="str">
        <f>Filières!$A$42</f>
        <v>EMPLOI_FONCTIONNEL</v>
      </c>
      <c r="C1291" s="10" t="str">
        <f>Grades!$A$80</f>
        <v>Directeur_général_services_techniques_communes_établissements_publics_coopération_intercommunale_fiscalité_propre</v>
      </c>
      <c r="D1291" s="10" t="str">
        <f>Grades!$A$81</f>
        <v>Directeur général des services techniques des communes et des établissements publics de coopération intercommunale à fiscalité propre de 40 000 à 80 000 habitants</v>
      </c>
      <c r="E1291" s="9" t="s">
        <v>63</v>
      </c>
      <c r="F1291" s="23">
        <v>802</v>
      </c>
    </row>
    <row r="1292" spans="1:6" ht="45">
      <c r="A1292" s="21" t="str">
        <f t="shared" si="23"/>
        <v>Directeur général des services techniques des communes et des établissements publics de coopération intercommunale à fiscalité propre de 40 000 à 80 000 habitants 5e échelon</v>
      </c>
      <c r="B1292" s="10" t="str">
        <f>Filières!$A$42</f>
        <v>EMPLOI_FONCTIONNEL</v>
      </c>
      <c r="C1292" s="10" t="str">
        <f>Grades!$A$80</f>
        <v>Directeur_général_services_techniques_communes_établissements_publics_coopération_intercommunale_fiscalité_propre</v>
      </c>
      <c r="D1292" s="10" t="str">
        <f>Grades!$A$81</f>
        <v>Directeur général des services techniques des communes et des établissements publics de coopération intercommunale à fiscalité propre de 40 000 à 80 000 habitants</v>
      </c>
      <c r="E1292" s="9" t="s">
        <v>64</v>
      </c>
      <c r="F1292" s="23">
        <v>758</v>
      </c>
    </row>
    <row r="1293" spans="1:6" ht="45">
      <c r="A1293" s="21" t="str">
        <f t="shared" si="23"/>
        <v>Directeur général des services techniques des communes et des établissements publics de coopération intercommunale à fiscalité propre de 40 000 à 80 000 habitants 4e échelon</v>
      </c>
      <c r="B1293" s="10" t="str">
        <f>Filières!$A$42</f>
        <v>EMPLOI_FONCTIONNEL</v>
      </c>
      <c r="C1293" s="10" t="str">
        <f>Grades!$A$80</f>
        <v>Directeur_général_services_techniques_communes_établissements_publics_coopération_intercommunale_fiscalité_propre</v>
      </c>
      <c r="D1293" s="10" t="str">
        <f>Grades!$A$81</f>
        <v>Directeur général des services techniques des communes et des établissements publics de coopération intercommunale à fiscalité propre de 40 000 à 80 000 habitants</v>
      </c>
      <c r="E1293" s="9" t="s">
        <v>66</v>
      </c>
      <c r="F1293" s="23">
        <v>711</v>
      </c>
    </row>
    <row r="1294" spans="1:6" ht="45">
      <c r="A1294" s="21" t="str">
        <f t="shared" si="23"/>
        <v>Directeur général des services techniques des communes et des établissements publics de coopération intercommunale à fiscalité propre de 40 000 à 80 000 habitants 3e échelon</v>
      </c>
      <c r="B1294" s="10" t="str">
        <f>Filières!$A$42</f>
        <v>EMPLOI_FONCTIONNEL</v>
      </c>
      <c r="C1294" s="10" t="str">
        <f>Grades!$A$80</f>
        <v>Directeur_général_services_techniques_communes_établissements_publics_coopération_intercommunale_fiscalité_propre</v>
      </c>
      <c r="D1294" s="10" t="str">
        <f>Grades!$A$81</f>
        <v>Directeur général des services techniques des communes et des établissements publics de coopération intercommunale à fiscalité propre de 40 000 à 80 000 habitants</v>
      </c>
      <c r="E1294" s="9" t="s">
        <v>24</v>
      </c>
      <c r="F1294" s="23">
        <v>661</v>
      </c>
    </row>
    <row r="1295" spans="1:6" ht="45">
      <c r="A1295" s="21" t="str">
        <f t="shared" si="23"/>
        <v>Directeur général des services techniques des communes et des établissements publics de coopération intercommunale à fiscalité propre de 40 000 à 80 000 habitants 2e échelon</v>
      </c>
      <c r="B1295" s="10" t="str">
        <f>Filières!$A$42</f>
        <v>EMPLOI_FONCTIONNEL</v>
      </c>
      <c r="C1295" s="10" t="str">
        <f>Grades!$A$80</f>
        <v>Directeur_général_services_techniques_communes_établissements_publics_coopération_intercommunale_fiscalité_propre</v>
      </c>
      <c r="D1295" s="10" t="str">
        <f>Grades!$A$81</f>
        <v>Directeur général des services techniques des communes et des établissements publics de coopération intercommunale à fiscalité propre de 40 000 à 80 000 habitants</v>
      </c>
      <c r="E1295" s="9" t="s">
        <v>67</v>
      </c>
      <c r="F1295" s="23">
        <v>612</v>
      </c>
    </row>
    <row r="1296" spans="1:6" ht="45">
      <c r="A1296" s="21" t="str">
        <f t="shared" si="23"/>
        <v>Directeur général des services techniques des communes et des établissements publics de coopération intercommunale à fiscalité propre de 40 000 à 80 000 habitants 1er échelon</v>
      </c>
      <c r="B1296" s="10" t="str">
        <f>Filières!$A$42</f>
        <v>EMPLOI_FONCTIONNEL</v>
      </c>
      <c r="C1296" s="10" t="str">
        <f>Grades!$A$80</f>
        <v>Directeur_général_services_techniques_communes_établissements_publics_coopération_intercommunale_fiscalité_propre</v>
      </c>
      <c r="D1296" s="10" t="str">
        <f>Grades!$A$81</f>
        <v>Directeur général des services techniques des communes et des établissements publics de coopération intercommunale à fiscalité propre de 40 000 à 80 000 habitants</v>
      </c>
      <c r="E1296" s="9" t="s">
        <v>68</v>
      </c>
      <c r="F1296" s="23">
        <v>562</v>
      </c>
    </row>
    <row r="1297" spans="1:6" ht="45">
      <c r="A1297" s="21" t="str">
        <f t="shared" si="23"/>
        <v>Directeur général des services techniques des communes et des établissements publics de coopération intercommunale à fiscalité propre de 80 000 à 150 000 habitants 9e échelon</v>
      </c>
      <c r="B1297" s="10" t="str">
        <f>Filières!$A$42</f>
        <v>EMPLOI_FONCTIONNEL</v>
      </c>
      <c r="C1297" s="10" t="str">
        <f>Grades!$A$80</f>
        <v>Directeur_général_services_techniques_communes_établissements_publics_coopération_intercommunale_fiscalité_propre</v>
      </c>
      <c r="D1297" s="10" t="str">
        <f>Grades!$A$82</f>
        <v>Directeur général des services techniques des communes et des établissements publics de coopération intercommunale à fiscalité propre de 80 000 à 150 000 habitants</v>
      </c>
      <c r="E1297" s="9" t="s">
        <v>57</v>
      </c>
      <c r="F1297" s="23" t="s">
        <v>332</v>
      </c>
    </row>
    <row r="1298" spans="1:6" ht="45">
      <c r="A1298" s="21" t="str">
        <f t="shared" si="23"/>
        <v>Directeur général des services techniques des communes et des établissements publics de coopération intercommunale à fiscalité propre de 80 000 à 150 000 habitants 8e échelon</v>
      </c>
      <c r="B1298" s="10" t="str">
        <f>Filières!$A$42</f>
        <v>EMPLOI_FONCTIONNEL</v>
      </c>
      <c r="C1298" s="10" t="str">
        <f>Grades!$A$80</f>
        <v>Directeur_général_services_techniques_communes_établissements_publics_coopération_intercommunale_fiscalité_propre</v>
      </c>
      <c r="D1298" s="10" t="str">
        <f>Grades!$A$82</f>
        <v>Directeur général des services techniques des communes et des établissements publics de coopération intercommunale à fiscalité propre de 80 000 à 150 000 habitants</v>
      </c>
      <c r="E1298" s="9" t="s">
        <v>59</v>
      </c>
      <c r="F1298" s="23">
        <v>1027</v>
      </c>
    </row>
    <row r="1299" spans="1:6" ht="45">
      <c r="A1299" s="21" t="str">
        <f t="shared" si="23"/>
        <v>Directeur général des services techniques des communes et des établissements publics de coopération intercommunale à fiscalité propre de 80 000 à 150 000 habitants 7e échelon</v>
      </c>
      <c r="B1299" s="10" t="str">
        <f>Filières!$A$42</f>
        <v>EMPLOI_FONCTIONNEL</v>
      </c>
      <c r="C1299" s="10" t="str">
        <f>Grades!$A$80</f>
        <v>Directeur_général_services_techniques_communes_établissements_publics_coopération_intercommunale_fiscalité_propre</v>
      </c>
      <c r="D1299" s="10" t="str">
        <f>Grades!$A$82</f>
        <v>Directeur général des services techniques des communes et des établissements publics de coopération intercommunale à fiscalité propre de 80 000 à 150 000 habitants</v>
      </c>
      <c r="E1299" s="9" t="s">
        <v>61</v>
      </c>
      <c r="F1299" s="23">
        <v>994</v>
      </c>
    </row>
    <row r="1300" spans="1:6" ht="45">
      <c r="A1300" s="21" t="str">
        <f t="shared" si="23"/>
        <v>Directeur général des services techniques des communes et des établissements publics de coopération intercommunale à fiscalité propre de 80 000 à 150 000 habitants 6e échelon</v>
      </c>
      <c r="B1300" s="10" t="str">
        <f>Filières!$A$42</f>
        <v>EMPLOI_FONCTIONNEL</v>
      </c>
      <c r="C1300" s="10" t="str">
        <f>Grades!$A$80</f>
        <v>Directeur_général_services_techniques_communes_établissements_publics_coopération_intercommunale_fiscalité_propre</v>
      </c>
      <c r="D1300" s="10" t="str">
        <f>Grades!$A$82</f>
        <v>Directeur général des services techniques des communes et des établissements publics de coopération intercommunale à fiscalité propre de 80 000 à 150 000 habitants</v>
      </c>
      <c r="E1300" s="9" t="s">
        <v>63</v>
      </c>
      <c r="F1300" s="23">
        <v>941</v>
      </c>
    </row>
    <row r="1301" spans="1:6" ht="45">
      <c r="A1301" s="21" t="str">
        <f t="shared" si="23"/>
        <v>Directeur général des services techniques des communes et des établissements publics de coopération intercommunale à fiscalité propre de 80 000 à 150 000 habitants 5e échelon</v>
      </c>
      <c r="B1301" s="10" t="str">
        <f>Filières!$A$42</f>
        <v>EMPLOI_FONCTIONNEL</v>
      </c>
      <c r="C1301" s="10" t="str">
        <f>Grades!$A$80</f>
        <v>Directeur_général_services_techniques_communes_établissements_publics_coopération_intercommunale_fiscalité_propre</v>
      </c>
      <c r="D1301" s="10" t="str">
        <f>Grades!$A$82</f>
        <v>Directeur général des services techniques des communes et des établissements publics de coopération intercommunale à fiscalité propre de 80 000 à 150 000 habitants</v>
      </c>
      <c r="E1301" s="9" t="s">
        <v>64</v>
      </c>
      <c r="F1301" s="23">
        <v>894</v>
      </c>
    </row>
    <row r="1302" spans="1:6" ht="45">
      <c r="A1302" s="21" t="str">
        <f t="shared" si="23"/>
        <v>Directeur général des services techniques des communes et des établissements publics de coopération intercommunale à fiscalité propre de 80 000 à 150 000 habitants 4e échelon</v>
      </c>
      <c r="B1302" s="10" t="str">
        <f>Filières!$A$42</f>
        <v>EMPLOI_FONCTIONNEL</v>
      </c>
      <c r="C1302" s="10" t="str">
        <f>Grades!$A$80</f>
        <v>Directeur_général_services_techniques_communes_établissements_publics_coopération_intercommunale_fiscalité_propre</v>
      </c>
      <c r="D1302" s="10" t="str">
        <f>Grades!$A$82</f>
        <v>Directeur général des services techniques des communes et des établissements publics de coopération intercommunale à fiscalité propre de 80 000 à 150 000 habitants</v>
      </c>
      <c r="E1302" s="9" t="s">
        <v>66</v>
      </c>
      <c r="F1302" s="23">
        <v>845</v>
      </c>
    </row>
    <row r="1303" spans="1:6" ht="45">
      <c r="A1303" s="21" t="str">
        <f t="shared" si="23"/>
        <v>Directeur général des services techniques des communes et des établissements publics de coopération intercommunale à fiscalité propre de 80 000 à 150 000 habitants 3e échelon</v>
      </c>
      <c r="B1303" s="10" t="str">
        <f>Filières!$A$42</f>
        <v>EMPLOI_FONCTIONNEL</v>
      </c>
      <c r="C1303" s="10" t="str">
        <f>Grades!$A$80</f>
        <v>Directeur_général_services_techniques_communes_établissements_publics_coopération_intercommunale_fiscalité_propre</v>
      </c>
      <c r="D1303" s="10" t="str">
        <f>Grades!$A$82</f>
        <v>Directeur général des services techniques des communes et des établissements publics de coopération intercommunale à fiscalité propre de 80 000 à 150 000 habitants</v>
      </c>
      <c r="E1303" s="9" t="s">
        <v>24</v>
      </c>
      <c r="F1303" s="23">
        <v>792</v>
      </c>
    </row>
    <row r="1304" spans="1:6" ht="45">
      <c r="A1304" s="21" t="str">
        <f t="shared" si="23"/>
        <v>Directeur général des services techniques des communes et des établissements publics de coopération intercommunale à fiscalité propre de 80 000 à 150 000 habitants 2e échelon</v>
      </c>
      <c r="B1304" s="10" t="str">
        <f>Filières!$A$42</f>
        <v>EMPLOI_FONCTIONNEL</v>
      </c>
      <c r="C1304" s="10" t="str">
        <f>Grades!$A$80</f>
        <v>Directeur_général_services_techniques_communes_établissements_publics_coopération_intercommunale_fiscalité_propre</v>
      </c>
      <c r="D1304" s="10" t="str">
        <f>Grades!$A$82</f>
        <v>Directeur général des services techniques des communes et des établissements publics de coopération intercommunale à fiscalité propre de 80 000 à 150 000 habitants</v>
      </c>
      <c r="E1304" s="9" t="s">
        <v>67</v>
      </c>
      <c r="F1304" s="23">
        <v>742</v>
      </c>
    </row>
    <row r="1305" spans="1:6" ht="45">
      <c r="A1305" s="21" t="str">
        <f t="shared" si="23"/>
        <v>Directeur général des services techniques des communes et des établissements publics de coopération intercommunale à fiscalité propre de 80 000 à 150 000 habitants 1er échelon</v>
      </c>
      <c r="B1305" s="10" t="str">
        <f>Filières!$A$42</f>
        <v>EMPLOI_FONCTIONNEL</v>
      </c>
      <c r="C1305" s="10" t="str">
        <f>Grades!$A$80</f>
        <v>Directeur_général_services_techniques_communes_établissements_publics_coopération_intercommunale_fiscalité_propre</v>
      </c>
      <c r="D1305" s="10" t="str">
        <f>Grades!$A$82</f>
        <v>Directeur général des services techniques des communes et des établissements publics de coopération intercommunale à fiscalité propre de 80 000 à 150 000 habitants</v>
      </c>
      <c r="E1305" s="9" t="s">
        <v>68</v>
      </c>
      <c r="F1305" s="23">
        <v>696</v>
      </c>
    </row>
    <row r="1306" spans="1:6" ht="45">
      <c r="A1306" s="21" t="str">
        <f t="shared" si="23"/>
        <v>Directeur général des services techniques des communes et des établissements publics de coopération intercommunale à fiscalité propre de 150 000 à 400 000 habitants 8e échelon</v>
      </c>
      <c r="B1306" s="10" t="str">
        <f>Filières!$A$42</f>
        <v>EMPLOI_FONCTIONNEL</v>
      </c>
      <c r="C1306" s="10" t="str">
        <f>Grades!$A$80</f>
        <v>Directeur_général_services_techniques_communes_établissements_publics_coopération_intercommunale_fiscalité_propre</v>
      </c>
      <c r="D1306" s="10" t="str">
        <f>Grades!$A$83</f>
        <v>Directeur général des services techniques des communes et des établissements publics de coopération intercommunale à fiscalité propre de 150 000 à 400 000 habitants</v>
      </c>
      <c r="E1306" s="9" t="s">
        <v>59</v>
      </c>
      <c r="F1306" s="23" t="s">
        <v>334</v>
      </c>
    </row>
    <row r="1307" spans="1:6" ht="45">
      <c r="A1307" s="21" t="str">
        <f t="shared" si="23"/>
        <v>Directeur général des services techniques des communes et des établissements publics de coopération intercommunale à fiscalité propre de 150 000 à 400 000 habitants 7e échelon</v>
      </c>
      <c r="B1307" s="10" t="str">
        <f>Filières!$A$42</f>
        <v>EMPLOI_FONCTIONNEL</v>
      </c>
      <c r="C1307" s="10" t="str">
        <f>Grades!$A$80</f>
        <v>Directeur_général_services_techniques_communes_établissements_publics_coopération_intercommunale_fiscalité_propre</v>
      </c>
      <c r="D1307" s="10" t="str">
        <f>Grades!$A$83</f>
        <v>Directeur général des services techniques des communes et des établissements publics de coopération intercommunale à fiscalité propre de 150 000 à 400 000 habitants</v>
      </c>
      <c r="E1307" s="9" t="s">
        <v>61</v>
      </c>
      <c r="F1307" s="23" t="s">
        <v>332</v>
      </c>
    </row>
    <row r="1308" spans="1:6" ht="45">
      <c r="A1308" s="21" t="str">
        <f t="shared" si="23"/>
        <v>Directeur général des services techniques des communes et des établissements publics de coopération intercommunale à fiscalité propre de 150 000 à 400 000 habitants 6e échelon</v>
      </c>
      <c r="B1308" s="10" t="str">
        <f>Filières!$A$42</f>
        <v>EMPLOI_FONCTIONNEL</v>
      </c>
      <c r="C1308" s="10" t="str">
        <f>Grades!$A$80</f>
        <v>Directeur_général_services_techniques_communes_établissements_publics_coopération_intercommunale_fiscalité_propre</v>
      </c>
      <c r="D1308" s="10" t="str">
        <f>Grades!$A$83</f>
        <v>Directeur général des services techniques des communes et des établissements publics de coopération intercommunale à fiscalité propre de 150 000 à 400 000 habitants</v>
      </c>
      <c r="E1308" s="9" t="s">
        <v>63</v>
      </c>
      <c r="F1308" s="23">
        <v>1027</v>
      </c>
    </row>
    <row r="1309" spans="1:6" ht="45">
      <c r="A1309" s="21" t="str">
        <f t="shared" si="23"/>
        <v>Directeur général des services techniques des communes et des établissements publics de coopération intercommunale à fiscalité propre de 150 000 à 400 000 habitants 5e échelon</v>
      </c>
      <c r="B1309" s="10" t="str">
        <f>Filières!$A$42</f>
        <v>EMPLOI_FONCTIONNEL</v>
      </c>
      <c r="C1309" s="10" t="str">
        <f>Grades!$A$80</f>
        <v>Directeur_général_services_techniques_communes_établissements_publics_coopération_intercommunale_fiscalité_propre</v>
      </c>
      <c r="D1309" s="10" t="str">
        <f>Grades!$A$83</f>
        <v>Directeur général des services techniques des communes et des établissements publics de coopération intercommunale à fiscalité propre de 150 000 à 400 000 habitants</v>
      </c>
      <c r="E1309" s="9" t="s">
        <v>64</v>
      </c>
      <c r="F1309" s="23">
        <v>977</v>
      </c>
    </row>
    <row r="1310" spans="1:6" ht="45">
      <c r="A1310" s="21" t="str">
        <f t="shared" si="23"/>
        <v>Directeur général des services techniques des communes et des établissements publics de coopération intercommunale à fiscalité propre de 150 000 à 400 000 habitants 4e échelon</v>
      </c>
      <c r="B1310" s="10" t="str">
        <f>Filières!$A$42</f>
        <v>EMPLOI_FONCTIONNEL</v>
      </c>
      <c r="C1310" s="10" t="str">
        <f>Grades!$A$80</f>
        <v>Directeur_général_services_techniques_communes_établissements_publics_coopération_intercommunale_fiscalité_propre</v>
      </c>
      <c r="D1310" s="10" t="str">
        <f>Grades!$A$83</f>
        <v>Directeur général des services techniques des communes et des établissements publics de coopération intercommunale à fiscalité propre de 150 000 à 400 000 habitants</v>
      </c>
      <c r="E1310" s="9" t="s">
        <v>66</v>
      </c>
      <c r="F1310" s="23">
        <v>934</v>
      </c>
    </row>
    <row r="1311" spans="1:6" ht="45">
      <c r="A1311" s="21" t="str">
        <f t="shared" si="23"/>
        <v>Directeur général des services techniques des communes et des établissements publics de coopération intercommunale à fiscalité propre de 150 000 à 400 000 habitants 3e échelon</v>
      </c>
      <c r="B1311" s="10" t="str">
        <f>Filières!$A$42</f>
        <v>EMPLOI_FONCTIONNEL</v>
      </c>
      <c r="C1311" s="10" t="str">
        <f>Grades!$A$80</f>
        <v>Directeur_général_services_techniques_communes_établissements_publics_coopération_intercommunale_fiscalité_propre</v>
      </c>
      <c r="D1311" s="10" t="str">
        <f>Grades!$A$83</f>
        <v>Directeur général des services techniques des communes et des établissements publics de coopération intercommunale à fiscalité propre de 150 000 à 400 000 habitants</v>
      </c>
      <c r="E1311" s="9" t="s">
        <v>24</v>
      </c>
      <c r="F1311" s="23">
        <v>883</v>
      </c>
    </row>
    <row r="1312" spans="1:6" ht="45">
      <c r="A1312" s="21" t="str">
        <f t="shared" si="23"/>
        <v>Directeur général des services techniques des communes et des établissements publics de coopération intercommunale à fiscalité propre de 150 000 à 400 000 habitants 2e échelon</v>
      </c>
      <c r="B1312" s="10" t="str">
        <f>Filières!$A$42</f>
        <v>EMPLOI_FONCTIONNEL</v>
      </c>
      <c r="C1312" s="10" t="str">
        <f>Grades!$A$80</f>
        <v>Directeur_général_services_techniques_communes_établissements_publics_coopération_intercommunale_fiscalité_propre</v>
      </c>
      <c r="D1312" s="10" t="str">
        <f>Grades!$A$83</f>
        <v>Directeur général des services techniques des communes et des établissements publics de coopération intercommunale à fiscalité propre de 150 000 à 400 000 habitants</v>
      </c>
      <c r="E1312" s="9" t="s">
        <v>67</v>
      </c>
      <c r="F1312" s="23">
        <v>843</v>
      </c>
    </row>
    <row r="1313" spans="1:6" ht="45">
      <c r="A1313" s="21" t="str">
        <f t="shared" si="23"/>
        <v>Directeur général des services techniques des communes et des établissements publics de coopération intercommunale à fiscalité propre de 150 000 à 400 000 habitants 1er échelon</v>
      </c>
      <c r="B1313" s="10" t="str">
        <f>Filières!$A$42</f>
        <v>EMPLOI_FONCTIONNEL</v>
      </c>
      <c r="C1313" s="10" t="str">
        <f>Grades!$A$80</f>
        <v>Directeur_général_services_techniques_communes_établissements_publics_coopération_intercommunale_fiscalité_propre</v>
      </c>
      <c r="D1313" s="10" t="str">
        <f>Grades!$A$83</f>
        <v>Directeur général des services techniques des communes et des établissements publics de coopération intercommunale à fiscalité propre de 150 000 à 400 000 habitants</v>
      </c>
      <c r="E1313" s="9" t="s">
        <v>68</v>
      </c>
      <c r="F1313" s="23">
        <v>790</v>
      </c>
    </row>
    <row r="1314" spans="1:6" ht="45">
      <c r="A1314" s="21" t="str">
        <f t="shared" si="23"/>
        <v>Directeur général des services techniques des communes et des établissements publics de coopération intercommunale à fiscalité propre de plus de 400 000 habitants 5e échelon</v>
      </c>
      <c r="B1314" s="10" t="str">
        <f>Filières!$A$42</f>
        <v>EMPLOI_FONCTIONNEL</v>
      </c>
      <c r="C1314" s="10" t="str">
        <f>Grades!$A$80</f>
        <v>Directeur_général_services_techniques_communes_établissements_publics_coopération_intercommunale_fiscalité_propre</v>
      </c>
      <c r="D1314" s="10" t="str">
        <f>Grades!$A$84</f>
        <v>Directeur général des services techniques des communes et des établissements publics de coopération intercommunale à fiscalité propre de plus de 400 000 habitants</v>
      </c>
      <c r="E1314" s="9" t="s">
        <v>64</v>
      </c>
      <c r="F1314" s="23" t="s">
        <v>336</v>
      </c>
    </row>
    <row r="1315" spans="1:6" ht="45">
      <c r="A1315" s="21" t="str">
        <f t="shared" si="23"/>
        <v>Directeur général des services techniques des communes et des établissements publics de coopération intercommunale à fiscalité propre de plus de 400 000 habitants 4e échelon</v>
      </c>
      <c r="B1315" s="10" t="str">
        <f>Filières!$A$42</f>
        <v>EMPLOI_FONCTIONNEL</v>
      </c>
      <c r="C1315" s="10" t="str">
        <f>Grades!$A$80</f>
        <v>Directeur_général_services_techniques_communes_établissements_publics_coopération_intercommunale_fiscalité_propre</v>
      </c>
      <c r="D1315" s="10" t="str">
        <f>Grades!$A$84</f>
        <v>Directeur général des services techniques des communes et des établissements publics de coopération intercommunale à fiscalité propre de plus de 400 000 habitants</v>
      </c>
      <c r="E1315" s="9" t="s">
        <v>66</v>
      </c>
      <c r="F1315" s="23" t="s">
        <v>334</v>
      </c>
    </row>
    <row r="1316" spans="1:6" ht="45">
      <c r="A1316" s="21" t="str">
        <f t="shared" si="23"/>
        <v>Directeur général des services techniques des communes et des établissements publics de coopération intercommunale à fiscalité propre de plus de 400 000 habitants 3e échelon</v>
      </c>
      <c r="B1316" s="10" t="str">
        <f>Filières!$A$42</f>
        <v>EMPLOI_FONCTIONNEL</v>
      </c>
      <c r="C1316" s="10" t="str">
        <f>Grades!$A$80</f>
        <v>Directeur_général_services_techniques_communes_établissements_publics_coopération_intercommunale_fiscalité_propre</v>
      </c>
      <c r="D1316" s="10" t="str">
        <f>Grades!$A$84</f>
        <v>Directeur général des services techniques des communes et des établissements publics de coopération intercommunale à fiscalité propre de plus de 400 000 habitants</v>
      </c>
      <c r="E1316" s="9" t="s">
        <v>24</v>
      </c>
      <c r="F1316" s="23" t="s">
        <v>332</v>
      </c>
    </row>
    <row r="1317" spans="1:6" ht="45">
      <c r="A1317" s="21" t="str">
        <f t="shared" si="23"/>
        <v>Directeur général des services techniques des communes et des établissements publics de coopération intercommunale à fiscalité propre de plus de 400 000 habitants 2e échelon</v>
      </c>
      <c r="B1317" s="10" t="str">
        <f>Filières!$A$42</f>
        <v>EMPLOI_FONCTIONNEL</v>
      </c>
      <c r="C1317" s="10" t="str">
        <f>Grades!$A$80</f>
        <v>Directeur_général_services_techniques_communes_établissements_publics_coopération_intercommunale_fiscalité_propre</v>
      </c>
      <c r="D1317" s="10" t="str">
        <f>Grades!$A$84</f>
        <v>Directeur général des services techniques des communes et des établissements publics de coopération intercommunale à fiscalité propre de plus de 400 000 habitants</v>
      </c>
      <c r="E1317" s="9" t="s">
        <v>67</v>
      </c>
      <c r="F1317" s="23">
        <v>1027</v>
      </c>
    </row>
    <row r="1318" spans="1:6" ht="45">
      <c r="A1318" s="21" t="str">
        <f t="shared" si="23"/>
        <v>Directeur général des services techniques des communes et des établissements publics de coopération intercommunale à fiscalité propre de plus de 400 000 habitants 1er échelon</v>
      </c>
      <c r="B1318" s="10" t="str">
        <f>Filières!$A$42</f>
        <v>EMPLOI_FONCTIONNEL</v>
      </c>
      <c r="C1318" s="10" t="str">
        <f>Grades!$A$80</f>
        <v>Directeur_général_services_techniques_communes_établissements_publics_coopération_intercommunale_fiscalité_propre</v>
      </c>
      <c r="D1318" s="10" t="str">
        <f>Grades!$A$84</f>
        <v>Directeur général des services techniques des communes et des établissements publics de coopération intercommunale à fiscalité propre de plus de 400 000 habitants</v>
      </c>
      <c r="E1318" s="9" t="s">
        <v>68</v>
      </c>
      <c r="F1318" s="23">
        <v>912</v>
      </c>
    </row>
    <row r="1319" spans="1:6" ht="60">
      <c r="A1319" s="21" t="str">
        <f t="shared" si="23"/>
        <v>Directeur des services techniques des communes et directeur général des établissements publics de coopération intercommunale à fiscalité propre de 10 000 à 20 000 habitants 11e échelon</v>
      </c>
      <c r="B1319" s="10" t="str">
        <f>Filières!$A$42</f>
        <v>EMPLOI_FONCTIONNEL</v>
      </c>
      <c r="C1319" s="10" t="str">
        <f>Grades!$C$80</f>
        <v>Directeur_services_techniques_communes_directeur_général_établissements_publics_coopération_intercommunale_fiscalité_propre</v>
      </c>
      <c r="D1319" s="10" t="str">
        <f>Grades!$C$81</f>
        <v>Directeur des services techniques des communes et directeur général des établissements publics de coopération intercommunale à fiscalité propre de 10 000 à 20 000 habitants</v>
      </c>
      <c r="E1319" s="9" t="s">
        <v>53</v>
      </c>
      <c r="F1319" s="9">
        <v>913</v>
      </c>
    </row>
    <row r="1320" spans="1:6" ht="60">
      <c r="A1320" s="21" t="str">
        <f t="shared" si="23"/>
        <v>Directeur des services techniques des communes et directeur général des établissements publics de coopération intercommunale à fiscalité propre de 10 000 à 20 000 habitants 10e échelon</v>
      </c>
      <c r="B1320" s="10" t="str">
        <f>Filières!$A$42</f>
        <v>EMPLOI_FONCTIONNEL</v>
      </c>
      <c r="C1320" s="10" t="str">
        <f>Grades!$C$80</f>
        <v>Directeur_services_techniques_communes_directeur_général_établissements_publics_coopération_intercommunale_fiscalité_propre</v>
      </c>
      <c r="D1320" s="10" t="str">
        <f>Grades!$C$81</f>
        <v>Directeur des services techniques des communes et directeur général des établissements publics de coopération intercommunale à fiscalité propre de 10 000 à 20 000 habitants</v>
      </c>
      <c r="E1320" s="9" t="s">
        <v>55</v>
      </c>
      <c r="F1320" s="9">
        <v>883</v>
      </c>
    </row>
    <row r="1321" spans="1:6" ht="60">
      <c r="A1321" s="21" t="str">
        <f t="shared" si="23"/>
        <v>Directeur des services techniques des communes et directeur général des établissements publics de coopération intercommunale à fiscalité propre de 10 000 à 20 000 habitants 9e échelon</v>
      </c>
      <c r="B1321" s="10" t="str">
        <f>Filières!$A$42</f>
        <v>EMPLOI_FONCTIONNEL</v>
      </c>
      <c r="C1321" s="10" t="str">
        <f>Grades!$C$80</f>
        <v>Directeur_services_techniques_communes_directeur_général_établissements_publics_coopération_intercommunale_fiscalité_propre</v>
      </c>
      <c r="D1321" s="10" t="str">
        <f>Grades!$C$81</f>
        <v>Directeur des services techniques des communes et directeur général des établissements publics de coopération intercommunale à fiscalité propre de 10 000 à 20 000 habitants</v>
      </c>
      <c r="E1321" s="9" t="s">
        <v>57</v>
      </c>
      <c r="F1321" s="23">
        <v>833</v>
      </c>
    </row>
    <row r="1322" spans="1:6" ht="60">
      <c r="A1322" s="21" t="str">
        <f t="shared" si="23"/>
        <v>Directeur des services techniques des communes et directeur général des établissements publics de coopération intercommunale à fiscalité propre de 10 000 à 20 000 habitants 8e échelon</v>
      </c>
      <c r="B1322" s="10" t="str">
        <f>Filières!$A$42</f>
        <v>EMPLOI_FONCTIONNEL</v>
      </c>
      <c r="C1322" s="10" t="str">
        <f>Grades!$C$80</f>
        <v>Directeur_services_techniques_communes_directeur_général_établissements_publics_coopération_intercommunale_fiscalité_propre</v>
      </c>
      <c r="D1322" s="10" t="str">
        <f>Grades!$C$81</f>
        <v>Directeur des services techniques des communes et directeur général des établissements publics de coopération intercommunale à fiscalité propre de 10 000 à 20 000 habitants</v>
      </c>
      <c r="E1322" s="9" t="s">
        <v>59</v>
      </c>
      <c r="F1322" s="23">
        <v>792</v>
      </c>
    </row>
    <row r="1323" spans="1:6" ht="60">
      <c r="A1323" s="21" t="str">
        <f t="shared" si="23"/>
        <v>Directeur des services techniques des communes et directeur général des établissements publics de coopération intercommunale à fiscalité propre de 10 000 à 20 000 habitants 7e échelon</v>
      </c>
      <c r="B1323" s="10" t="str">
        <f>Filières!$A$42</f>
        <v>EMPLOI_FONCTIONNEL</v>
      </c>
      <c r="C1323" s="10" t="str">
        <f>Grades!$C$80</f>
        <v>Directeur_services_techniques_communes_directeur_général_établissements_publics_coopération_intercommunale_fiscalité_propre</v>
      </c>
      <c r="D1323" s="10" t="str">
        <f>Grades!$C$81</f>
        <v>Directeur des services techniques des communes et directeur général des établissements publics de coopération intercommunale à fiscalité propre de 10 000 à 20 000 habitants</v>
      </c>
      <c r="E1323" s="9" t="s">
        <v>61</v>
      </c>
      <c r="F1323" s="23">
        <v>746</v>
      </c>
    </row>
    <row r="1324" spans="1:6" ht="60">
      <c r="A1324" s="21" t="str">
        <f t="shared" si="23"/>
        <v>Directeur des services techniques des communes et directeur général des établissements publics de coopération intercommunale à fiscalité propre de 10 000 à 20 000 habitants 6e échelon</v>
      </c>
      <c r="B1324" s="10" t="str">
        <f>Filières!$A$42</f>
        <v>EMPLOI_FONCTIONNEL</v>
      </c>
      <c r="C1324" s="10" t="str">
        <f>Grades!$C$80</f>
        <v>Directeur_services_techniques_communes_directeur_général_établissements_publics_coopération_intercommunale_fiscalité_propre</v>
      </c>
      <c r="D1324" s="10" t="str">
        <f>Grades!$C$81</f>
        <v>Directeur des services techniques des communes et directeur général des établissements publics de coopération intercommunale à fiscalité propre de 10 000 à 20 000 habitants</v>
      </c>
      <c r="E1324" s="9" t="s">
        <v>63</v>
      </c>
      <c r="F1324" s="23">
        <v>701</v>
      </c>
    </row>
    <row r="1325" spans="1:6" ht="60">
      <c r="A1325" s="21" t="str">
        <f t="shared" si="23"/>
        <v>Directeur des services techniques des communes et directeur général des établissements publics de coopération intercommunale à fiscalité propre de 10 000 à 20 000 habitants 5e échelon</v>
      </c>
      <c r="B1325" s="10" t="str">
        <f>Filières!$A$42</f>
        <v>EMPLOI_FONCTIONNEL</v>
      </c>
      <c r="C1325" s="10" t="str">
        <f>Grades!$C$80</f>
        <v>Directeur_services_techniques_communes_directeur_général_établissements_publics_coopération_intercommunale_fiscalité_propre</v>
      </c>
      <c r="D1325" s="10" t="str">
        <f>Grades!$C$81</f>
        <v>Directeur des services techniques des communes et directeur général des établissements publics de coopération intercommunale à fiscalité propre de 10 000 à 20 000 habitants</v>
      </c>
      <c r="E1325" s="9" t="s">
        <v>64</v>
      </c>
      <c r="F1325" s="23">
        <v>657</v>
      </c>
    </row>
    <row r="1326" spans="1:6" ht="60">
      <c r="A1326" s="21" t="str">
        <f t="shared" si="23"/>
        <v>Directeur des services techniques des communes et directeur général des établissements publics de coopération intercommunale à fiscalité propre de 10 000 à 20 000 habitants 4e échelon</v>
      </c>
      <c r="B1326" s="10" t="str">
        <f>Filières!$A$42</f>
        <v>EMPLOI_FONCTIONNEL</v>
      </c>
      <c r="C1326" s="10" t="str">
        <f>Grades!$C$80</f>
        <v>Directeur_services_techniques_communes_directeur_général_établissements_publics_coopération_intercommunale_fiscalité_propre</v>
      </c>
      <c r="D1326" s="10" t="str">
        <f>Grades!$C$81</f>
        <v>Directeur des services techniques des communes et directeur général des établissements publics de coopération intercommunale à fiscalité propre de 10 000 à 20 000 habitants</v>
      </c>
      <c r="E1326" s="9" t="s">
        <v>66</v>
      </c>
      <c r="F1326" s="23">
        <v>612</v>
      </c>
    </row>
    <row r="1327" spans="1:6" ht="60">
      <c r="A1327" s="21" t="str">
        <f t="shared" si="23"/>
        <v>Directeur des services techniques des communes et directeur général des établissements publics de coopération intercommunale à fiscalité propre de 10 000 à 20 000 habitants 3e échelon</v>
      </c>
      <c r="B1327" s="10" t="str">
        <f>Filières!$A$42</f>
        <v>EMPLOI_FONCTIONNEL</v>
      </c>
      <c r="C1327" s="10" t="str">
        <f>Grades!$C$80</f>
        <v>Directeur_services_techniques_communes_directeur_général_établissements_publics_coopération_intercommunale_fiscalité_propre</v>
      </c>
      <c r="D1327" s="10" t="str">
        <f>Grades!$C$81</f>
        <v>Directeur des services techniques des communes et directeur général des établissements publics de coopération intercommunale à fiscalité propre de 10 000 à 20 000 habitants</v>
      </c>
      <c r="E1327" s="9" t="s">
        <v>24</v>
      </c>
      <c r="F1327" s="23">
        <v>567</v>
      </c>
    </row>
    <row r="1328" spans="1:6" ht="60">
      <c r="A1328" s="21" t="str">
        <f t="shared" si="23"/>
        <v>Directeur des services techniques des communes et directeur général des établissements publics de coopération intercommunale à fiscalité propre de 10 000 à 20 000 habitants 2e échelon</v>
      </c>
      <c r="B1328" s="10" t="str">
        <f>Filières!$A$42</f>
        <v>EMPLOI_FONCTIONNEL</v>
      </c>
      <c r="C1328" s="10" t="str">
        <f>Grades!$C$80</f>
        <v>Directeur_services_techniques_communes_directeur_général_établissements_publics_coopération_intercommunale_fiscalité_propre</v>
      </c>
      <c r="D1328" s="10" t="str">
        <f>Grades!$C$81</f>
        <v>Directeur des services techniques des communes et directeur général des établissements publics de coopération intercommunale à fiscalité propre de 10 000 à 20 000 habitants</v>
      </c>
      <c r="E1328" s="9" t="s">
        <v>67</v>
      </c>
      <c r="F1328" s="23">
        <v>532</v>
      </c>
    </row>
    <row r="1329" spans="1:6" ht="60">
      <c r="A1329" s="21" t="str">
        <f t="shared" si="23"/>
        <v>Directeur des services techniques des communes et directeur général des établissements publics de coopération intercommunale à fiscalité propre de 10 000 à 20 000 habitants 1er échelon</v>
      </c>
      <c r="B1329" s="10" t="str">
        <f>Filières!$A$42</f>
        <v>EMPLOI_FONCTIONNEL</v>
      </c>
      <c r="C1329" s="10" t="str">
        <f>Grades!$C$80</f>
        <v>Directeur_services_techniques_communes_directeur_général_établissements_publics_coopération_intercommunale_fiscalité_propre</v>
      </c>
      <c r="D1329" s="10" t="str">
        <f>Grades!$C$81</f>
        <v>Directeur des services techniques des communes et directeur général des établissements publics de coopération intercommunale à fiscalité propre de 10 000 à 20 000 habitants</v>
      </c>
      <c r="E1329" s="9" t="s">
        <v>68</v>
      </c>
      <c r="F1329" s="23">
        <v>461</v>
      </c>
    </row>
    <row r="1330" spans="1:6" ht="60">
      <c r="A1330" s="21" t="str">
        <f t="shared" si="23"/>
        <v>Directeur des services techniques des communes et directeur général des établissements publics de coopération intercommunale à fiscalité propre de 20 000 à 40 000 habitants 11e échelon</v>
      </c>
      <c r="B1330" s="10" t="str">
        <f>Filières!$A$42</f>
        <v>EMPLOI_FONCTIONNEL</v>
      </c>
      <c r="C1330" s="10" t="str">
        <f>Grades!$C$80</f>
        <v>Directeur_services_techniques_communes_directeur_général_établissements_publics_coopération_intercommunale_fiscalité_propre</v>
      </c>
      <c r="D1330" s="10" t="str">
        <f>Grades!$C$82</f>
        <v>Directeur des services techniques des communes et directeur général des établissements publics de coopération intercommunale à fiscalité propre de 20 000 à 40 000 habitants</v>
      </c>
      <c r="E1330" s="9" t="s">
        <v>53</v>
      </c>
      <c r="F1330" s="9">
        <v>978</v>
      </c>
    </row>
    <row r="1331" spans="1:6" ht="60">
      <c r="A1331" s="21" t="str">
        <f t="shared" si="23"/>
        <v>Directeur des services techniques des communes et directeur général des établissements publics de coopération intercommunale à fiscalité propre de 20 000 à 40 000 habitants 10e échelon</v>
      </c>
      <c r="B1331" s="10" t="str">
        <f>Filières!$A$42</f>
        <v>EMPLOI_FONCTIONNEL</v>
      </c>
      <c r="C1331" s="10" t="str">
        <f>Grades!$C$80</f>
        <v>Directeur_services_techniques_communes_directeur_général_établissements_publics_coopération_intercommunale_fiscalité_propre</v>
      </c>
      <c r="D1331" s="10" t="str">
        <f>Grades!$C$82</f>
        <v>Directeur des services techniques des communes et directeur général des établissements publics de coopération intercommunale à fiscalité propre de 20 000 à 40 000 habitants</v>
      </c>
      <c r="E1331" s="9" t="s">
        <v>55</v>
      </c>
      <c r="F1331" s="9">
        <v>933</v>
      </c>
    </row>
    <row r="1332" spans="1:6" ht="60">
      <c r="A1332" s="21" t="str">
        <f t="shared" si="23"/>
        <v>Directeur des services techniques des communes et directeur général des établissements publics de coopération intercommunale à fiscalité propre de 20 000 à 40 000 habitants 9e échelon</v>
      </c>
      <c r="B1332" s="10" t="str">
        <f>Filières!$A$42</f>
        <v>EMPLOI_FONCTIONNEL</v>
      </c>
      <c r="C1332" s="10" t="str">
        <f>Grades!$C$80</f>
        <v>Directeur_services_techniques_communes_directeur_général_établissements_publics_coopération_intercommunale_fiscalité_propre</v>
      </c>
      <c r="D1332" s="10" t="str">
        <f>Grades!$C$82</f>
        <v>Directeur des services techniques des communes et directeur général des établissements publics de coopération intercommunale à fiscalité propre de 20 000 à 40 000 habitants</v>
      </c>
      <c r="E1332" s="9" t="s">
        <v>57</v>
      </c>
      <c r="F1332" s="23">
        <v>883</v>
      </c>
    </row>
    <row r="1333" spans="1:6" ht="60">
      <c r="A1333" s="21" t="str">
        <f t="shared" si="23"/>
        <v>Directeur des services techniques des communes et directeur général des établissements publics de coopération intercommunale à fiscalité propre de 20 000 à 40 000 habitants 8e échelon</v>
      </c>
      <c r="B1333" s="10" t="str">
        <f>Filières!$A$42</f>
        <v>EMPLOI_FONCTIONNEL</v>
      </c>
      <c r="C1333" s="10" t="str">
        <f>Grades!$C$80</f>
        <v>Directeur_services_techniques_communes_directeur_général_établissements_publics_coopération_intercommunale_fiscalité_propre</v>
      </c>
      <c r="D1333" s="10" t="str">
        <f>Grades!$C$82</f>
        <v>Directeur des services techniques des communes et directeur général des établissements publics de coopération intercommunale à fiscalité propre de 20 000 à 40 000 habitants</v>
      </c>
      <c r="E1333" s="9" t="s">
        <v>59</v>
      </c>
      <c r="F1333" s="23">
        <v>833</v>
      </c>
    </row>
    <row r="1334" spans="1:6" ht="60">
      <c r="A1334" s="21" t="str">
        <f t="shared" si="23"/>
        <v>Directeur des services techniques des communes et directeur général des établissements publics de coopération intercommunale à fiscalité propre de 20 000 à 40 000 habitants 7e échelon</v>
      </c>
      <c r="B1334" s="10" t="str">
        <f>Filières!$A$42</f>
        <v>EMPLOI_FONCTIONNEL</v>
      </c>
      <c r="C1334" s="10" t="str">
        <f>Grades!$C$80</f>
        <v>Directeur_services_techniques_communes_directeur_général_établissements_publics_coopération_intercommunale_fiscalité_propre</v>
      </c>
      <c r="D1334" s="10" t="str">
        <f>Grades!$C$82</f>
        <v>Directeur des services techniques des communes et directeur général des établissements publics de coopération intercommunale à fiscalité propre de 20 000 à 40 000 habitants</v>
      </c>
      <c r="E1334" s="9" t="s">
        <v>61</v>
      </c>
      <c r="F1334" s="23">
        <v>782</v>
      </c>
    </row>
    <row r="1335" spans="1:6" ht="60">
      <c r="A1335" s="21" t="str">
        <f t="shared" si="23"/>
        <v>Directeur des services techniques des communes et directeur général des établissements publics de coopération intercommunale à fiscalité propre de 20 000 à 40 000 habitants 6e échelon</v>
      </c>
      <c r="B1335" s="10" t="str">
        <f>Filières!$A$42</f>
        <v>EMPLOI_FONCTIONNEL</v>
      </c>
      <c r="C1335" s="10" t="str">
        <f>Grades!$C$80</f>
        <v>Directeur_services_techniques_communes_directeur_général_établissements_publics_coopération_intercommunale_fiscalité_propre</v>
      </c>
      <c r="D1335" s="10" t="str">
        <f>Grades!$C$82</f>
        <v>Directeur des services techniques des communes et directeur général des établissements publics de coopération intercommunale à fiscalité propre de 20 000 à 40 000 habitants</v>
      </c>
      <c r="E1335" s="9" t="s">
        <v>63</v>
      </c>
      <c r="F1335" s="23">
        <v>732</v>
      </c>
    </row>
    <row r="1336" spans="1:6" ht="60">
      <c r="A1336" s="21" t="str">
        <f t="shared" si="23"/>
        <v>Directeur des services techniques des communes et directeur général des établissements publics de coopération intercommunale à fiscalité propre de 20 000 à 40 000 habitants 5e échelon</v>
      </c>
      <c r="B1336" s="10" t="str">
        <f>Filières!$A$42</f>
        <v>EMPLOI_FONCTIONNEL</v>
      </c>
      <c r="C1336" s="10" t="str">
        <f>Grades!$C$80</f>
        <v>Directeur_services_techniques_communes_directeur_général_établissements_publics_coopération_intercommunale_fiscalité_propre</v>
      </c>
      <c r="D1336" s="10" t="str">
        <f>Grades!$C$82</f>
        <v>Directeur des services techniques des communes et directeur général des établissements publics de coopération intercommunale à fiscalité propre de 20 000 à 40 000 habitants</v>
      </c>
      <c r="E1336" s="9" t="s">
        <v>64</v>
      </c>
      <c r="F1336" s="23">
        <v>683</v>
      </c>
    </row>
    <row r="1337" spans="1:6" ht="60">
      <c r="A1337" s="21" t="str">
        <f t="shared" si="23"/>
        <v>Directeur des services techniques des communes et directeur général des établissements publics de coopération intercommunale à fiscalité propre de 20 000 à 40 000 habitants 4e échelon</v>
      </c>
      <c r="B1337" s="10" t="str">
        <f>Filières!$A$42</f>
        <v>EMPLOI_FONCTIONNEL</v>
      </c>
      <c r="C1337" s="10" t="str">
        <f>Grades!$C$80</f>
        <v>Directeur_services_techniques_communes_directeur_général_établissements_publics_coopération_intercommunale_fiscalité_propre</v>
      </c>
      <c r="D1337" s="10" t="str">
        <f>Grades!$C$82</f>
        <v>Directeur des services techniques des communes et directeur général des établissements publics de coopération intercommunale à fiscalité propre de 20 000 à 40 000 habitants</v>
      </c>
      <c r="E1337" s="9" t="s">
        <v>66</v>
      </c>
      <c r="F1337" s="23">
        <v>631</v>
      </c>
    </row>
    <row r="1338" spans="1:6" ht="60">
      <c r="A1338" s="21" t="str">
        <f t="shared" si="23"/>
        <v>Directeur des services techniques des communes et directeur général des établissements publics de coopération intercommunale à fiscalité propre de 20 000 à 40 000 habitants 3e échelon</v>
      </c>
      <c r="B1338" s="10" t="str">
        <f>Filières!$A$42</f>
        <v>EMPLOI_FONCTIONNEL</v>
      </c>
      <c r="C1338" s="10" t="str">
        <f>Grades!$C$80</f>
        <v>Directeur_services_techniques_communes_directeur_général_établissements_publics_coopération_intercommunale_fiscalité_propre</v>
      </c>
      <c r="D1338" s="10" t="str">
        <f>Grades!$C$82</f>
        <v>Directeur des services techniques des communes et directeur général des établissements publics de coopération intercommunale à fiscalité propre de 20 000 à 40 000 habitants</v>
      </c>
      <c r="E1338" s="9" t="s">
        <v>24</v>
      </c>
      <c r="F1338" s="23">
        <v>581</v>
      </c>
    </row>
    <row r="1339" spans="1:6" ht="60">
      <c r="A1339" s="21" t="str">
        <f t="shared" si="23"/>
        <v>Directeur des services techniques des communes et directeur général des établissements publics de coopération intercommunale à fiscalité propre de 20 000 à 40 000 habitants 2e échelon</v>
      </c>
      <c r="B1339" s="10" t="str">
        <f>Filières!$A$42</f>
        <v>EMPLOI_FONCTIONNEL</v>
      </c>
      <c r="C1339" s="10" t="str">
        <f>Grades!$C$80</f>
        <v>Directeur_services_techniques_communes_directeur_général_établissements_publics_coopération_intercommunale_fiscalité_propre</v>
      </c>
      <c r="D1339" s="10" t="str">
        <f>Grades!$C$82</f>
        <v>Directeur des services techniques des communes et directeur général des établissements publics de coopération intercommunale à fiscalité propre de 20 000 à 40 000 habitants</v>
      </c>
      <c r="E1339" s="9" t="s">
        <v>67</v>
      </c>
      <c r="F1339" s="23">
        <v>532</v>
      </c>
    </row>
    <row r="1340" spans="1:6" ht="60">
      <c r="A1340" s="21" t="str">
        <f t="shared" si="23"/>
        <v>Directeur des services techniques des communes et directeur général des établissements publics de coopération intercommunale à fiscalité propre de 20 000 à 40 000 habitants 1er échelon</v>
      </c>
      <c r="B1340" s="10" t="str">
        <f>Filières!$A$42</f>
        <v>EMPLOI_FONCTIONNEL</v>
      </c>
      <c r="C1340" s="10" t="str">
        <f>Grades!$C$80</f>
        <v>Directeur_services_techniques_communes_directeur_général_établissements_publics_coopération_intercommunale_fiscalité_propre</v>
      </c>
      <c r="D1340" s="10" t="str">
        <f>Grades!$C$82</f>
        <v>Directeur des services techniques des communes et directeur général des établissements publics de coopération intercommunale à fiscalité propre de 20 000 à 40 000 habitants</v>
      </c>
      <c r="E1340" s="9" t="s">
        <v>68</v>
      </c>
      <c r="F1340" s="23">
        <v>461</v>
      </c>
    </row>
    <row r="1341" spans="1:6" ht="30">
      <c r="A1341" s="21" t="str">
        <f aca="true" t="shared" si="24" ref="A1341:A1404">D1341&amp;" "&amp;E1341</f>
        <v>Directeur général des services des communes de 2 000 à 10 000 habitants 9e échelon</v>
      </c>
      <c r="B1341" s="10" t="str">
        <f>Filières!$A$42</f>
        <v>EMPLOI_FONCTIONNEL</v>
      </c>
      <c r="C1341" s="10" t="str">
        <f>Grades!$E$80</f>
        <v>Directeur_général_services_communes</v>
      </c>
      <c r="D1341" s="10" t="str">
        <f>Grades!$E$81</f>
        <v>Directeur général des services des communes de 2 000 à 10 000 habitants</v>
      </c>
      <c r="E1341" s="9" t="s">
        <v>57</v>
      </c>
      <c r="F1341" s="23">
        <v>832</v>
      </c>
    </row>
    <row r="1342" spans="1:6" ht="30">
      <c r="A1342" s="21" t="str">
        <f t="shared" si="24"/>
        <v>Directeur général des services des communes de 2 000 à 10 000 habitants 8e échelon</v>
      </c>
      <c r="B1342" s="10" t="str">
        <f>Filières!$A$42</f>
        <v>EMPLOI_FONCTIONNEL</v>
      </c>
      <c r="C1342" s="10" t="str">
        <f>Grades!$E$80</f>
        <v>Directeur_général_services_communes</v>
      </c>
      <c r="D1342" s="10" t="str">
        <f>Grades!$E$81</f>
        <v>Directeur général des services des communes de 2 000 à 10 000 habitants</v>
      </c>
      <c r="E1342" s="9" t="s">
        <v>59</v>
      </c>
      <c r="F1342" s="23">
        <v>792</v>
      </c>
    </row>
    <row r="1343" spans="1:6" ht="30">
      <c r="A1343" s="21" t="str">
        <f t="shared" si="24"/>
        <v>Directeur général des services des communes de 2 000 à 10 000 habitants 7e échelon</v>
      </c>
      <c r="B1343" s="10" t="str">
        <f>Filières!$A$42</f>
        <v>EMPLOI_FONCTIONNEL</v>
      </c>
      <c r="C1343" s="10" t="str">
        <f>Grades!$E$80</f>
        <v>Directeur_général_services_communes</v>
      </c>
      <c r="D1343" s="10" t="str">
        <f>Grades!$E$81</f>
        <v>Directeur général des services des communes de 2 000 à 10 000 habitants</v>
      </c>
      <c r="E1343" s="9" t="s">
        <v>61</v>
      </c>
      <c r="F1343" s="23">
        <v>745</v>
      </c>
    </row>
    <row r="1344" spans="1:6" ht="30">
      <c r="A1344" s="21" t="str">
        <f t="shared" si="24"/>
        <v>Directeur général des services des communes de 2 000 à 10 000 habitants 6e échelon</v>
      </c>
      <c r="B1344" s="10" t="str">
        <f>Filières!$A$42</f>
        <v>EMPLOI_FONCTIONNEL</v>
      </c>
      <c r="C1344" s="10" t="str">
        <f>Grades!$E$80</f>
        <v>Directeur_général_services_communes</v>
      </c>
      <c r="D1344" s="10" t="str">
        <f>Grades!$E$81</f>
        <v>Directeur général des services des communes de 2 000 à 10 000 habitants</v>
      </c>
      <c r="E1344" s="9" t="s">
        <v>63</v>
      </c>
      <c r="F1344" s="23">
        <v>701</v>
      </c>
    </row>
    <row r="1345" spans="1:6" ht="30">
      <c r="A1345" s="21" t="str">
        <f t="shared" si="24"/>
        <v>Directeur général des services des communes de 2 000 à 10 000 habitants 5e échelon</v>
      </c>
      <c r="B1345" s="10" t="str">
        <f>Filières!$A$42</f>
        <v>EMPLOI_FONCTIONNEL</v>
      </c>
      <c r="C1345" s="10" t="str">
        <f>Grades!$E$80</f>
        <v>Directeur_général_services_communes</v>
      </c>
      <c r="D1345" s="10" t="str">
        <f>Grades!$E$81</f>
        <v>Directeur général des services des communes de 2 000 à 10 000 habitants</v>
      </c>
      <c r="E1345" s="9" t="s">
        <v>64</v>
      </c>
      <c r="F1345" s="23">
        <v>657</v>
      </c>
    </row>
    <row r="1346" spans="1:6" ht="30">
      <c r="A1346" s="21" t="str">
        <f t="shared" si="24"/>
        <v>Directeur général des services des communes de 2 000 à 10 000 habitants 4e échelon</v>
      </c>
      <c r="B1346" s="10" t="str">
        <f>Filières!$A$42</f>
        <v>EMPLOI_FONCTIONNEL</v>
      </c>
      <c r="C1346" s="10" t="str">
        <f>Grades!$E$80</f>
        <v>Directeur_général_services_communes</v>
      </c>
      <c r="D1346" s="10" t="str">
        <f>Grades!$E$81</f>
        <v>Directeur général des services des communes de 2 000 à 10 000 habitants</v>
      </c>
      <c r="E1346" s="9" t="s">
        <v>66</v>
      </c>
      <c r="F1346" s="23">
        <v>612</v>
      </c>
    </row>
    <row r="1347" spans="1:6" ht="30">
      <c r="A1347" s="21" t="str">
        <f t="shared" si="24"/>
        <v>Directeur général des services des communes de 2 000 à 10 000 habitants 3e échelon</v>
      </c>
      <c r="B1347" s="10" t="str">
        <f>Filières!$A$42</f>
        <v>EMPLOI_FONCTIONNEL</v>
      </c>
      <c r="C1347" s="10" t="str">
        <f>Grades!$E$80</f>
        <v>Directeur_général_services_communes</v>
      </c>
      <c r="D1347" s="10" t="str">
        <f>Grades!$E$81</f>
        <v>Directeur général des services des communes de 2 000 à 10 000 habitants</v>
      </c>
      <c r="E1347" s="9" t="s">
        <v>24</v>
      </c>
      <c r="F1347" s="23">
        <v>567</v>
      </c>
    </row>
    <row r="1348" spans="1:6" ht="30">
      <c r="A1348" s="21" t="str">
        <f t="shared" si="24"/>
        <v>Directeur général des services des communes de 2 000 à 10 000 habitants 2e échelon</v>
      </c>
      <c r="B1348" s="10" t="str">
        <f>Filières!$A$42</f>
        <v>EMPLOI_FONCTIONNEL</v>
      </c>
      <c r="C1348" s="10" t="str">
        <f>Grades!$E$80</f>
        <v>Directeur_général_services_communes</v>
      </c>
      <c r="D1348" s="10" t="str">
        <f>Grades!$E$81</f>
        <v>Directeur général des services des communes de 2 000 à 10 000 habitants</v>
      </c>
      <c r="E1348" s="9" t="s">
        <v>67</v>
      </c>
      <c r="F1348" s="23">
        <v>528</v>
      </c>
    </row>
    <row r="1349" spans="1:6" ht="30">
      <c r="A1349" s="21" t="str">
        <f t="shared" si="24"/>
        <v>Directeur général des services des communes de 2 000 à 10 000 habitants 1er échelon</v>
      </c>
      <c r="B1349" s="10" t="str">
        <f>Filières!$A$42</f>
        <v>EMPLOI_FONCTIONNEL</v>
      </c>
      <c r="C1349" s="10" t="str">
        <f>Grades!$E$80</f>
        <v>Directeur_général_services_communes</v>
      </c>
      <c r="D1349" s="10" t="str">
        <f>Grades!$E$81</f>
        <v>Directeur général des services des communes de 2 000 à 10 000 habitants</v>
      </c>
      <c r="E1349" s="9" t="s">
        <v>68</v>
      </c>
      <c r="F1349" s="23">
        <v>485</v>
      </c>
    </row>
    <row r="1350" spans="1:6" ht="30">
      <c r="A1350" s="21" t="str">
        <f t="shared" si="24"/>
        <v>Directeur général des services des communes de 10 000 à 20 000 habitants 9e échelon</v>
      </c>
      <c r="B1350" s="10" t="str">
        <f>Filières!$A$42</f>
        <v>EMPLOI_FONCTIONNEL</v>
      </c>
      <c r="C1350" s="10" t="str">
        <f>Grades!$E$80</f>
        <v>Directeur_général_services_communes</v>
      </c>
      <c r="D1350" s="10" t="str">
        <f>Grades!$E$82</f>
        <v>Directeur général des services des communes de 10 000 à 20 000 habitants</v>
      </c>
      <c r="E1350" s="9" t="s">
        <v>57</v>
      </c>
      <c r="F1350" s="23">
        <v>996</v>
      </c>
    </row>
    <row r="1351" spans="1:6" ht="30">
      <c r="A1351" s="21" t="str">
        <f t="shared" si="24"/>
        <v>Directeur général des services des communes de 10 000 à 20 000 habitants 8e échelon</v>
      </c>
      <c r="B1351" s="10" t="str">
        <f>Filières!$A$42</f>
        <v>EMPLOI_FONCTIONNEL</v>
      </c>
      <c r="C1351" s="10" t="str">
        <f>Grades!$E$80</f>
        <v>Directeur_général_services_communes</v>
      </c>
      <c r="D1351" s="10" t="str">
        <f>Grades!$E$82</f>
        <v>Directeur général des services des communes de 10 000 à 20 000 habitants</v>
      </c>
      <c r="E1351" s="9" t="s">
        <v>59</v>
      </c>
      <c r="F1351" s="23">
        <v>977</v>
      </c>
    </row>
    <row r="1352" spans="1:6" ht="30">
      <c r="A1352" s="21" t="str">
        <f t="shared" si="24"/>
        <v>Directeur général des services des communes de 10 000 à 20 000 habitants 7e échelon</v>
      </c>
      <c r="B1352" s="10" t="str">
        <f>Filières!$A$42</f>
        <v>EMPLOI_FONCTIONNEL</v>
      </c>
      <c r="C1352" s="10" t="str">
        <f>Grades!$E$80</f>
        <v>Directeur_général_services_communes</v>
      </c>
      <c r="D1352" s="10" t="str">
        <f>Grades!$E$82</f>
        <v>Directeur général des services des communes de 10 000 à 20 000 habitants</v>
      </c>
      <c r="E1352" s="9" t="s">
        <v>61</v>
      </c>
      <c r="F1352" s="23">
        <v>932</v>
      </c>
    </row>
    <row r="1353" spans="1:6" ht="30">
      <c r="A1353" s="21" t="str">
        <f t="shared" si="24"/>
        <v>Directeur général des services des communes de 10 000 à 20 000 habitants 6e échelon</v>
      </c>
      <c r="B1353" s="10" t="str">
        <f>Filières!$A$42</f>
        <v>EMPLOI_FONCTIONNEL</v>
      </c>
      <c r="C1353" s="10" t="str">
        <f>Grades!$E$80</f>
        <v>Directeur_général_services_communes</v>
      </c>
      <c r="D1353" s="10" t="str">
        <f>Grades!$E$82</f>
        <v>Directeur général des services des communes de 10 000 à 20 000 habitants</v>
      </c>
      <c r="E1353" s="9" t="s">
        <v>63</v>
      </c>
      <c r="F1353" s="23">
        <v>883</v>
      </c>
    </row>
    <row r="1354" spans="1:6" ht="30">
      <c r="A1354" s="21" t="str">
        <f t="shared" si="24"/>
        <v>Directeur général des services des communes de 10 000 à 20 000 habitants 5e échelon</v>
      </c>
      <c r="B1354" s="10" t="str">
        <f>Filières!$A$42</f>
        <v>EMPLOI_FONCTIONNEL</v>
      </c>
      <c r="C1354" s="10" t="str">
        <f>Grades!$E$80</f>
        <v>Directeur_général_services_communes</v>
      </c>
      <c r="D1354" s="10" t="str">
        <f>Grades!$E$82</f>
        <v>Directeur général des services des communes de 10 000 à 20 000 habitants</v>
      </c>
      <c r="E1354" s="9" t="s">
        <v>64</v>
      </c>
      <c r="F1354" s="23">
        <v>832</v>
      </c>
    </row>
    <row r="1355" spans="1:6" ht="30">
      <c r="A1355" s="21" t="str">
        <f t="shared" si="24"/>
        <v>Directeur général des services des communes de 10 000 à 20 000 habitants 4e échelon</v>
      </c>
      <c r="B1355" s="10" t="str">
        <f>Filières!$A$42</f>
        <v>EMPLOI_FONCTIONNEL</v>
      </c>
      <c r="C1355" s="10" t="str">
        <f>Grades!$E$80</f>
        <v>Directeur_général_services_communes</v>
      </c>
      <c r="D1355" s="10" t="str">
        <f>Grades!$E$82</f>
        <v>Directeur général des services des communes de 10 000 à 20 000 habitants</v>
      </c>
      <c r="E1355" s="9" t="s">
        <v>66</v>
      </c>
      <c r="F1355" s="23">
        <v>782</v>
      </c>
    </row>
    <row r="1356" spans="1:6" ht="30">
      <c r="A1356" s="21" t="str">
        <f t="shared" si="24"/>
        <v>Directeur général des services des communes de 10 000 à 20 000 habitants 3e échelon</v>
      </c>
      <c r="B1356" s="10" t="str">
        <f>Filières!$A$42</f>
        <v>EMPLOI_FONCTIONNEL</v>
      </c>
      <c r="C1356" s="10" t="str">
        <f>Grades!$E$80</f>
        <v>Directeur_général_services_communes</v>
      </c>
      <c r="D1356" s="10" t="str">
        <f>Grades!$E$82</f>
        <v>Directeur général des services des communes de 10 000 à 20 000 habitants</v>
      </c>
      <c r="E1356" s="9" t="s">
        <v>24</v>
      </c>
      <c r="F1356" s="23">
        <v>732</v>
      </c>
    </row>
    <row r="1357" spans="1:6" ht="30">
      <c r="A1357" s="21" t="str">
        <f t="shared" si="24"/>
        <v>Directeur général des services des communes de 10 000 à 20 000 habitants 2e échelon</v>
      </c>
      <c r="B1357" s="10" t="str">
        <f>Filières!$A$42</f>
        <v>EMPLOI_FONCTIONNEL</v>
      </c>
      <c r="C1357" s="10" t="str">
        <f>Grades!$E$80</f>
        <v>Directeur_général_services_communes</v>
      </c>
      <c r="D1357" s="10" t="str">
        <f>Grades!$E$82</f>
        <v>Directeur général des services des communes de 10 000 à 20 000 habitants</v>
      </c>
      <c r="E1357" s="9" t="s">
        <v>67</v>
      </c>
      <c r="F1357" s="23">
        <v>683</v>
      </c>
    </row>
    <row r="1358" spans="1:6" ht="30">
      <c r="A1358" s="21" t="str">
        <f t="shared" si="24"/>
        <v>Directeur général des services des communes de 10 000 à 20 000 habitants 1er échelon</v>
      </c>
      <c r="B1358" s="10" t="str">
        <f>Filières!$A$42</f>
        <v>EMPLOI_FONCTIONNEL</v>
      </c>
      <c r="C1358" s="10" t="str">
        <f>Grades!$E$80</f>
        <v>Directeur_général_services_communes</v>
      </c>
      <c r="D1358" s="10" t="str">
        <f>Grades!$E$82</f>
        <v>Directeur général des services des communes de 10 000 à 20 000 habitants</v>
      </c>
      <c r="E1358" s="9" t="s">
        <v>68</v>
      </c>
      <c r="F1358" s="23">
        <v>631</v>
      </c>
    </row>
    <row r="1359" spans="1:6" ht="30">
      <c r="A1359" s="21" t="str">
        <f t="shared" si="24"/>
        <v>Directeur général des services des communes de 20 000 à 40 000 habitants 9e échelon</v>
      </c>
      <c r="B1359" s="10" t="str">
        <f>Filières!$A$42</f>
        <v>EMPLOI_FONCTIONNEL</v>
      </c>
      <c r="C1359" s="10" t="str">
        <f>Grades!$E$80</f>
        <v>Directeur_général_services_communes</v>
      </c>
      <c r="D1359" s="10" t="str">
        <f>Grades!$E$83</f>
        <v>Directeur général des services des communes de 20 000 à 40 000 habitants</v>
      </c>
      <c r="E1359" s="9" t="s">
        <v>57</v>
      </c>
      <c r="F1359" s="23">
        <v>1027</v>
      </c>
    </row>
    <row r="1360" spans="1:6" ht="30">
      <c r="A1360" s="21" t="str">
        <f t="shared" si="24"/>
        <v>Directeur général des services des communes de 20 000 à 40 000 habitants 8e échelon</v>
      </c>
      <c r="B1360" s="10" t="str">
        <f>Filières!$A$42</f>
        <v>EMPLOI_FONCTIONNEL</v>
      </c>
      <c r="C1360" s="10" t="str">
        <f>Grades!$E$80</f>
        <v>Directeur_général_services_communes</v>
      </c>
      <c r="D1360" s="10" t="str">
        <f>Grades!$E$83</f>
        <v>Directeur général des services des communes de 20 000 à 40 000 habitants</v>
      </c>
      <c r="E1360" s="9" t="s">
        <v>59</v>
      </c>
      <c r="F1360" s="23">
        <v>996</v>
      </c>
    </row>
    <row r="1361" spans="1:6" ht="30">
      <c r="A1361" s="21" t="str">
        <f t="shared" si="24"/>
        <v>Directeur général des services des communes de 20 000 à 40 000 habitants 7e échelon</v>
      </c>
      <c r="B1361" s="10" t="str">
        <f>Filières!$A$42</f>
        <v>EMPLOI_FONCTIONNEL</v>
      </c>
      <c r="C1361" s="10" t="str">
        <f>Grades!$E$80</f>
        <v>Directeur_général_services_communes</v>
      </c>
      <c r="D1361" s="10" t="str">
        <f>Grades!$E$83</f>
        <v>Directeur général des services des communes de 20 000 à 40 000 habitants</v>
      </c>
      <c r="E1361" s="9" t="s">
        <v>61</v>
      </c>
      <c r="F1361" s="23">
        <v>953</v>
      </c>
    </row>
    <row r="1362" spans="1:6" ht="30">
      <c r="A1362" s="21" t="str">
        <f t="shared" si="24"/>
        <v>Directeur général des services des communes de 20 000 à 40 000 habitants 6e échelon</v>
      </c>
      <c r="B1362" s="10" t="str">
        <f>Filières!$A$42</f>
        <v>EMPLOI_FONCTIONNEL</v>
      </c>
      <c r="C1362" s="10" t="str">
        <f>Grades!$E$80</f>
        <v>Directeur_général_services_communes</v>
      </c>
      <c r="D1362" s="10" t="str">
        <f>Grades!$E$83</f>
        <v>Directeur général des services des communes de 20 000 à 40 000 habitants</v>
      </c>
      <c r="E1362" s="9" t="s">
        <v>63</v>
      </c>
      <c r="F1362" s="23">
        <v>901</v>
      </c>
    </row>
    <row r="1363" spans="1:6" ht="30">
      <c r="A1363" s="21" t="str">
        <f t="shared" si="24"/>
        <v>Directeur général des services des communes de 20 000 à 40 000 habitants 5e échelon</v>
      </c>
      <c r="B1363" s="10" t="str">
        <f>Filières!$A$42</f>
        <v>EMPLOI_FONCTIONNEL</v>
      </c>
      <c r="C1363" s="10" t="str">
        <f>Grades!$E$80</f>
        <v>Directeur_général_services_communes</v>
      </c>
      <c r="D1363" s="10" t="str">
        <f>Grades!$E$83</f>
        <v>Directeur général des services des communes de 20 000 à 40 000 habitants</v>
      </c>
      <c r="E1363" s="9" t="s">
        <v>64</v>
      </c>
      <c r="F1363" s="23">
        <v>851</v>
      </c>
    </row>
    <row r="1364" spans="1:6" ht="30">
      <c r="A1364" s="21" t="str">
        <f t="shared" si="24"/>
        <v>Directeur général des services des communes de 20 000 à 40 000 habitants 4e échelon</v>
      </c>
      <c r="B1364" s="10" t="str">
        <f>Filières!$A$42</f>
        <v>EMPLOI_FONCTIONNEL</v>
      </c>
      <c r="C1364" s="10" t="str">
        <f>Grades!$E$80</f>
        <v>Directeur_général_services_communes</v>
      </c>
      <c r="D1364" s="10" t="str">
        <f>Grades!$E$83</f>
        <v>Directeur général des services des communes de 20 000 à 40 000 habitants</v>
      </c>
      <c r="E1364" s="9" t="s">
        <v>66</v>
      </c>
      <c r="F1364" s="23">
        <v>802</v>
      </c>
    </row>
    <row r="1365" spans="1:6" ht="30">
      <c r="A1365" s="21" t="str">
        <f t="shared" si="24"/>
        <v>Directeur général des services des communes de 20 000 à 40 000 habitants 3e échelon</v>
      </c>
      <c r="B1365" s="10" t="str">
        <f>Filières!$A$42</f>
        <v>EMPLOI_FONCTIONNEL</v>
      </c>
      <c r="C1365" s="10" t="str">
        <f>Grades!$E$80</f>
        <v>Directeur_général_services_communes</v>
      </c>
      <c r="D1365" s="10" t="str">
        <f>Grades!$E$83</f>
        <v>Directeur général des services des communes de 20 000 à 40 000 habitants</v>
      </c>
      <c r="E1365" s="9" t="s">
        <v>24</v>
      </c>
      <c r="F1365" s="23">
        <v>758</v>
      </c>
    </row>
    <row r="1366" spans="1:6" ht="30">
      <c r="A1366" s="21" t="str">
        <f t="shared" si="24"/>
        <v>Directeur général des services des communes de 20 000 à 40 000 habitants 2e échelon</v>
      </c>
      <c r="B1366" s="10" t="str">
        <f>Filières!$A$42</f>
        <v>EMPLOI_FONCTIONNEL</v>
      </c>
      <c r="C1366" s="10" t="str">
        <f>Grades!$E$80</f>
        <v>Directeur_général_services_communes</v>
      </c>
      <c r="D1366" s="10" t="str">
        <f>Grades!$E$83</f>
        <v>Directeur général des services des communes de 20 000 à 40 000 habitants</v>
      </c>
      <c r="E1366" s="9" t="s">
        <v>67</v>
      </c>
      <c r="F1366" s="23">
        <v>711</v>
      </c>
    </row>
    <row r="1367" spans="1:6" ht="30">
      <c r="A1367" s="21" t="str">
        <f t="shared" si="24"/>
        <v>Directeur général des services des communes de 20 000 à 40 000 habitants 1er échelon</v>
      </c>
      <c r="B1367" s="10" t="str">
        <f>Filières!$A$42</f>
        <v>EMPLOI_FONCTIONNEL</v>
      </c>
      <c r="C1367" s="10" t="str">
        <f>Grades!$E$80</f>
        <v>Directeur_général_services_communes</v>
      </c>
      <c r="D1367" s="10" t="str">
        <f>Grades!$E$83</f>
        <v>Directeur général des services des communes de 20 000 à 40 000 habitants</v>
      </c>
      <c r="E1367" s="9" t="s">
        <v>68</v>
      </c>
      <c r="F1367" s="23">
        <v>661</v>
      </c>
    </row>
    <row r="1368" spans="1:6" ht="30">
      <c r="A1368" s="21" t="str">
        <f t="shared" si="24"/>
        <v>Directeur général des services des communes de 40 000 à 80 000 habitants 9e échelon</v>
      </c>
      <c r="B1368" s="10" t="str">
        <f>Filières!$A$42</f>
        <v>EMPLOI_FONCTIONNEL</v>
      </c>
      <c r="C1368" s="10" t="str">
        <f>Grades!$E$80</f>
        <v>Directeur_général_services_communes</v>
      </c>
      <c r="D1368" s="10" t="str">
        <f>Grades!$E$84</f>
        <v>Directeur général des services des communes de 40 000 à 80 000 habitants</v>
      </c>
      <c r="E1368" s="9" t="s">
        <v>57</v>
      </c>
      <c r="F1368" s="23" t="s">
        <v>332</v>
      </c>
    </row>
    <row r="1369" spans="1:6" ht="30">
      <c r="A1369" s="21" t="str">
        <f t="shared" si="24"/>
        <v>Directeur général des services des communes de 40 000 à 80 000 habitants 8e échelon</v>
      </c>
      <c r="B1369" s="10" t="str">
        <f>Filières!$A$42</f>
        <v>EMPLOI_FONCTIONNEL</v>
      </c>
      <c r="C1369" s="10" t="str">
        <f>Grades!$E$80</f>
        <v>Directeur_général_services_communes</v>
      </c>
      <c r="D1369" s="10" t="str">
        <f>Grades!$E$84</f>
        <v>Directeur général des services des communes de 40 000 à 80 000 habitants</v>
      </c>
      <c r="E1369" s="9" t="s">
        <v>59</v>
      </c>
      <c r="F1369" s="23">
        <v>1027</v>
      </c>
    </row>
    <row r="1370" spans="1:6" ht="30">
      <c r="A1370" s="21" t="str">
        <f t="shared" si="24"/>
        <v>Directeur général des services des communes de 40 000 à 80 000 habitants 7e échelon</v>
      </c>
      <c r="B1370" s="10" t="str">
        <f>Filières!$A$42</f>
        <v>EMPLOI_FONCTIONNEL</v>
      </c>
      <c r="C1370" s="10" t="str">
        <f>Grades!$E$80</f>
        <v>Directeur_général_services_communes</v>
      </c>
      <c r="D1370" s="10" t="str">
        <f>Grades!$E$84</f>
        <v>Directeur général des services des communes de 40 000 à 80 000 habitants</v>
      </c>
      <c r="E1370" s="9" t="s">
        <v>61</v>
      </c>
      <c r="F1370" s="23">
        <v>966</v>
      </c>
    </row>
    <row r="1371" spans="1:6" ht="30">
      <c r="A1371" s="21" t="str">
        <f t="shared" si="24"/>
        <v>Directeur général des services des communes de 40 000 à 80 000 habitants 6e échelon</v>
      </c>
      <c r="B1371" s="10" t="str">
        <f>Filières!$A$42</f>
        <v>EMPLOI_FONCTIONNEL</v>
      </c>
      <c r="C1371" s="10" t="str">
        <f>Grades!$E$80</f>
        <v>Directeur_général_services_communes</v>
      </c>
      <c r="D1371" s="10" t="str">
        <f>Grades!$E$84</f>
        <v>Directeur général des services des communes de 40 000 à 80 000 habitants</v>
      </c>
      <c r="E1371" s="9" t="s">
        <v>63</v>
      </c>
      <c r="F1371" s="23">
        <v>921</v>
      </c>
    </row>
    <row r="1372" spans="1:6" ht="30">
      <c r="A1372" s="21" t="str">
        <f t="shared" si="24"/>
        <v>Directeur général des services des communes de 40 000 à 80 000 habitants 5e échelon</v>
      </c>
      <c r="B1372" s="10" t="str">
        <f>Filières!$A$42</f>
        <v>EMPLOI_FONCTIONNEL</v>
      </c>
      <c r="C1372" s="10" t="str">
        <f>Grades!$E$80</f>
        <v>Directeur_général_services_communes</v>
      </c>
      <c r="D1372" s="10" t="str">
        <f>Grades!$E$84</f>
        <v>Directeur général des services des communes de 40 000 à 80 000 habitants</v>
      </c>
      <c r="E1372" s="9" t="s">
        <v>64</v>
      </c>
      <c r="F1372" s="23">
        <v>877</v>
      </c>
    </row>
    <row r="1373" spans="1:6" ht="30">
      <c r="A1373" s="21" t="str">
        <f t="shared" si="24"/>
        <v>Directeur général des services des communes de 40 000 à 80 000 habitants 4e échelon</v>
      </c>
      <c r="B1373" s="10" t="str">
        <f>Filières!$A$42</f>
        <v>EMPLOI_FONCTIONNEL</v>
      </c>
      <c r="C1373" s="10" t="str">
        <f>Grades!$E$80</f>
        <v>Directeur_général_services_communes</v>
      </c>
      <c r="D1373" s="10" t="str">
        <f>Grades!$E$84</f>
        <v>Directeur général des services des communes de 40 000 à 80 000 habitants</v>
      </c>
      <c r="E1373" s="9" t="s">
        <v>66</v>
      </c>
      <c r="F1373" s="23">
        <v>831</v>
      </c>
    </row>
    <row r="1374" spans="1:6" ht="30">
      <c r="A1374" s="21" t="str">
        <f t="shared" si="24"/>
        <v>Directeur général des services des communes de 40 000 à 80 000 habitants 3e échelon</v>
      </c>
      <c r="B1374" s="10" t="str">
        <f>Filières!$A$42</f>
        <v>EMPLOI_FONCTIONNEL</v>
      </c>
      <c r="C1374" s="10" t="str">
        <f>Grades!$E$80</f>
        <v>Directeur_général_services_communes</v>
      </c>
      <c r="D1374" s="10" t="str">
        <f>Grades!$E$84</f>
        <v>Directeur général des services des communes de 40 000 à 80 000 habitants</v>
      </c>
      <c r="E1374" s="9" t="s">
        <v>24</v>
      </c>
      <c r="F1374" s="23">
        <v>786</v>
      </c>
    </row>
    <row r="1375" spans="1:6" ht="30">
      <c r="A1375" s="21" t="str">
        <f t="shared" si="24"/>
        <v>Directeur général des services des communes de 40 000 à 80 000 habitants 2e échelon</v>
      </c>
      <c r="B1375" s="10" t="str">
        <f>Filières!$A$42</f>
        <v>EMPLOI_FONCTIONNEL</v>
      </c>
      <c r="C1375" s="10" t="str">
        <f>Grades!$E$80</f>
        <v>Directeur_général_services_communes</v>
      </c>
      <c r="D1375" s="10" t="str">
        <f>Grades!$E$84</f>
        <v>Directeur général des services des communes de 40 000 à 80 000 habitants</v>
      </c>
      <c r="E1375" s="9" t="s">
        <v>67</v>
      </c>
      <c r="F1375" s="23">
        <v>745</v>
      </c>
    </row>
    <row r="1376" spans="1:6" ht="30">
      <c r="A1376" s="21" t="str">
        <f t="shared" si="24"/>
        <v>Directeur général des services des communes de 40 000 à 80 000 habitants 1er échelon</v>
      </c>
      <c r="B1376" s="10" t="str">
        <f>Filières!$A$42</f>
        <v>EMPLOI_FONCTIONNEL</v>
      </c>
      <c r="C1376" s="10" t="str">
        <f>Grades!$E$80</f>
        <v>Directeur_général_services_communes</v>
      </c>
      <c r="D1376" s="10" t="str">
        <f>Grades!$E$84</f>
        <v>Directeur général des services des communes de 40 000 à 80 000 habitants</v>
      </c>
      <c r="E1376" s="9" t="s">
        <v>68</v>
      </c>
      <c r="F1376" s="23">
        <v>706</v>
      </c>
    </row>
    <row r="1377" spans="1:6" ht="30">
      <c r="A1377" s="21" t="str">
        <f t="shared" si="24"/>
        <v>Directeur général des services des communes de 80 000 à 150 000 habitants 9e échelon</v>
      </c>
      <c r="B1377" s="10" t="str">
        <f>Filières!$A$42</f>
        <v>EMPLOI_FONCTIONNEL</v>
      </c>
      <c r="C1377" s="10" t="str">
        <f>Grades!$E$80</f>
        <v>Directeur_général_services_communes</v>
      </c>
      <c r="D1377" s="10" t="str">
        <f>Grades!$E$85</f>
        <v>Directeur général des services des communes de 80 000 à 150 000 habitants</v>
      </c>
      <c r="E1377" s="9" t="s">
        <v>57</v>
      </c>
      <c r="F1377" s="23" t="s">
        <v>334</v>
      </c>
    </row>
    <row r="1378" spans="1:6" ht="30">
      <c r="A1378" s="21" t="str">
        <f t="shared" si="24"/>
        <v>Directeur général des services des communes de 80 000 à 150 000 habitants 8e échelon</v>
      </c>
      <c r="B1378" s="10" t="str">
        <f>Filières!$A$42</f>
        <v>EMPLOI_FONCTIONNEL</v>
      </c>
      <c r="C1378" s="10" t="str">
        <f>Grades!$E$80</f>
        <v>Directeur_général_services_communes</v>
      </c>
      <c r="D1378" s="10" t="str">
        <f>Grades!$E$85</f>
        <v>Directeur général des services des communes de 80 000 à 150 000 habitants</v>
      </c>
      <c r="E1378" s="9" t="s">
        <v>59</v>
      </c>
      <c r="F1378" s="23" t="s">
        <v>332</v>
      </c>
    </row>
    <row r="1379" spans="1:6" ht="30">
      <c r="A1379" s="21" t="str">
        <f t="shared" si="24"/>
        <v>Directeur général des services des communes de 80 000 à 150 000 habitants 7e échelon</v>
      </c>
      <c r="B1379" s="10" t="str">
        <f>Filières!$A$42</f>
        <v>EMPLOI_FONCTIONNEL</v>
      </c>
      <c r="C1379" s="10" t="str">
        <f>Grades!$E$80</f>
        <v>Directeur_général_services_communes</v>
      </c>
      <c r="D1379" s="10" t="str">
        <f>Grades!$E$85</f>
        <v>Directeur général des services des communes de 80 000 à 150 000 habitants</v>
      </c>
      <c r="E1379" s="9" t="s">
        <v>61</v>
      </c>
      <c r="F1379" s="23">
        <v>1012</v>
      </c>
    </row>
    <row r="1380" spans="1:6" ht="30">
      <c r="A1380" s="21" t="str">
        <f t="shared" si="24"/>
        <v>Directeur général des services des communes de 80 000 à 150 000 habitants 6e échelon</v>
      </c>
      <c r="B1380" s="10" t="str">
        <f>Filières!$A$42</f>
        <v>EMPLOI_FONCTIONNEL</v>
      </c>
      <c r="C1380" s="10" t="str">
        <f>Grades!$E$80</f>
        <v>Directeur_général_services_communes</v>
      </c>
      <c r="D1380" s="10" t="str">
        <f>Grades!$E$85</f>
        <v>Directeur général des services des communes de 80 000 à 150 000 habitants</v>
      </c>
      <c r="E1380" s="9" t="s">
        <v>63</v>
      </c>
      <c r="F1380" s="23">
        <v>981</v>
      </c>
    </row>
    <row r="1381" spans="1:6" ht="30">
      <c r="A1381" s="21" t="str">
        <f t="shared" si="24"/>
        <v>Directeur général des services des communes de 80 000 à 150 000 habitants 5e échelon</v>
      </c>
      <c r="B1381" s="10" t="str">
        <f>Filières!$A$42</f>
        <v>EMPLOI_FONCTIONNEL</v>
      </c>
      <c r="C1381" s="10" t="str">
        <f>Grades!$E$80</f>
        <v>Directeur_général_services_communes</v>
      </c>
      <c r="D1381" s="10" t="str">
        <f>Grades!$E$85</f>
        <v>Directeur général des services des communes de 80 000 à 150 000 habitants</v>
      </c>
      <c r="E1381" s="9" t="s">
        <v>64</v>
      </c>
      <c r="F1381" s="23">
        <v>947</v>
      </c>
    </row>
    <row r="1382" spans="1:6" ht="30">
      <c r="A1382" s="21" t="str">
        <f t="shared" si="24"/>
        <v>Directeur général des services des communes de 80 000 à 150 000 habitants 4e échelon</v>
      </c>
      <c r="B1382" s="10" t="str">
        <f>Filières!$A$42</f>
        <v>EMPLOI_FONCTIONNEL</v>
      </c>
      <c r="C1382" s="10" t="str">
        <f>Grades!$E$80</f>
        <v>Directeur_général_services_communes</v>
      </c>
      <c r="D1382" s="10" t="str">
        <f>Grades!$E$85</f>
        <v>Directeur général des services des communes de 80 000 à 150 000 habitants</v>
      </c>
      <c r="E1382" s="9" t="s">
        <v>66</v>
      </c>
      <c r="F1382" s="23">
        <v>911</v>
      </c>
    </row>
    <row r="1383" spans="1:6" ht="30">
      <c r="A1383" s="21" t="str">
        <f t="shared" si="24"/>
        <v>Directeur général des services des communes de 80 000 à 150 000 habitants 3e échelon</v>
      </c>
      <c r="B1383" s="10" t="str">
        <f>Filières!$A$42</f>
        <v>EMPLOI_FONCTIONNEL</v>
      </c>
      <c r="C1383" s="10" t="str">
        <f>Grades!$E$80</f>
        <v>Directeur_général_services_communes</v>
      </c>
      <c r="D1383" s="10" t="str">
        <f>Grades!$E$85</f>
        <v>Directeur général des services des communes de 80 000 à 150 000 habitants</v>
      </c>
      <c r="E1383" s="9" t="s">
        <v>24</v>
      </c>
      <c r="F1383" s="23">
        <v>877</v>
      </c>
    </row>
    <row r="1384" spans="1:6" ht="30">
      <c r="A1384" s="21" t="str">
        <f t="shared" si="24"/>
        <v>Directeur général des services des communes de 80 000 à 150 000 habitants 2e échelon</v>
      </c>
      <c r="B1384" s="10" t="str">
        <f>Filières!$A$42</f>
        <v>EMPLOI_FONCTIONNEL</v>
      </c>
      <c r="C1384" s="10" t="str">
        <f>Grades!$E$80</f>
        <v>Directeur_général_services_communes</v>
      </c>
      <c r="D1384" s="10" t="str">
        <f>Grades!$E$85</f>
        <v>Directeur général des services des communes de 80 000 à 150 000 habitants</v>
      </c>
      <c r="E1384" s="9" t="s">
        <v>67</v>
      </c>
      <c r="F1384" s="23">
        <v>847</v>
      </c>
    </row>
    <row r="1385" spans="1:6" ht="30">
      <c r="A1385" s="21" t="str">
        <f t="shared" si="24"/>
        <v>Directeur général des services des communes de 80 000 à 150 000 habitants 1er échelon</v>
      </c>
      <c r="B1385" s="10" t="str">
        <f>Filières!$A$42</f>
        <v>EMPLOI_FONCTIONNEL</v>
      </c>
      <c r="C1385" s="10" t="str">
        <f>Grades!$E$80</f>
        <v>Directeur_général_services_communes</v>
      </c>
      <c r="D1385" s="10" t="str">
        <f>Grades!$E$85</f>
        <v>Directeur général des services des communes de 80 000 à 150 000 habitants</v>
      </c>
      <c r="E1385" s="9" t="s">
        <v>68</v>
      </c>
      <c r="F1385" s="23">
        <v>817</v>
      </c>
    </row>
    <row r="1386" spans="1:6" ht="30">
      <c r="A1386" s="21" t="str">
        <f t="shared" si="24"/>
        <v>Directeur général des services des communes de 150 000 à 400 000 habitants 8e échelon</v>
      </c>
      <c r="B1386" s="10" t="str">
        <f>Filières!$A$42</f>
        <v>EMPLOI_FONCTIONNEL</v>
      </c>
      <c r="C1386" s="10" t="str">
        <f>Grades!$E$80</f>
        <v>Directeur_général_services_communes</v>
      </c>
      <c r="D1386" s="10" t="str">
        <f>Grades!$E$86</f>
        <v>Directeur général des services des communes de 150 000 à 400 000 habitants</v>
      </c>
      <c r="E1386" s="9" t="s">
        <v>59</v>
      </c>
      <c r="F1386" s="23" t="s">
        <v>336</v>
      </c>
    </row>
    <row r="1387" spans="1:6" ht="30">
      <c r="A1387" s="21" t="str">
        <f t="shared" si="24"/>
        <v>Directeur général des services des communes de 150 000 à 400 000 habitants 7e échelon</v>
      </c>
      <c r="B1387" s="10" t="str">
        <f>Filières!$A$42</f>
        <v>EMPLOI_FONCTIONNEL</v>
      </c>
      <c r="C1387" s="10" t="str">
        <f>Grades!$E$80</f>
        <v>Directeur_général_services_communes</v>
      </c>
      <c r="D1387" s="10" t="str">
        <f>Grades!$E$86</f>
        <v>Directeur général des services des communes de 150 000 à 400 000 habitants</v>
      </c>
      <c r="E1387" s="9" t="s">
        <v>61</v>
      </c>
      <c r="F1387" s="23" t="s">
        <v>334</v>
      </c>
    </row>
    <row r="1388" spans="1:6" ht="30">
      <c r="A1388" s="21" t="str">
        <f t="shared" si="24"/>
        <v>Directeur général des services des communes de 150 000 à 400 000 habitants 6e échelon</v>
      </c>
      <c r="B1388" s="10" t="str">
        <f>Filières!$A$42</f>
        <v>EMPLOI_FONCTIONNEL</v>
      </c>
      <c r="C1388" s="10" t="str">
        <f>Grades!$E$80</f>
        <v>Directeur_général_services_communes</v>
      </c>
      <c r="D1388" s="10" t="str">
        <f>Grades!$E$86</f>
        <v>Directeur général des services des communes de 150 000 à 400 000 habitants</v>
      </c>
      <c r="E1388" s="9" t="s">
        <v>63</v>
      </c>
      <c r="F1388" s="23" t="s">
        <v>332</v>
      </c>
    </row>
    <row r="1389" spans="1:6" ht="30">
      <c r="A1389" s="21" t="str">
        <f t="shared" si="24"/>
        <v>Directeur général des services des communes de 150 000 à 400 000 habitants 5e échelon</v>
      </c>
      <c r="B1389" s="10" t="str">
        <f>Filières!$A$42</f>
        <v>EMPLOI_FONCTIONNEL</v>
      </c>
      <c r="C1389" s="10" t="str">
        <f>Grades!$E$80</f>
        <v>Directeur_général_services_communes</v>
      </c>
      <c r="D1389" s="10" t="str">
        <f>Grades!$E$86</f>
        <v>Directeur général des services des communes de 150 000 à 400 000 habitants</v>
      </c>
      <c r="E1389" s="9" t="s">
        <v>64</v>
      </c>
      <c r="F1389" s="23">
        <v>1012</v>
      </c>
    </row>
    <row r="1390" spans="1:6" ht="30">
      <c r="A1390" s="21" t="str">
        <f t="shared" si="24"/>
        <v>Directeur général des services des communes de 150 000 à 400 000 habitants 4e échelon</v>
      </c>
      <c r="B1390" s="10" t="str">
        <f>Filières!$A$42</f>
        <v>EMPLOI_FONCTIONNEL</v>
      </c>
      <c r="C1390" s="10" t="str">
        <f>Grades!$E$80</f>
        <v>Directeur_général_services_communes</v>
      </c>
      <c r="D1390" s="10" t="str">
        <f>Grades!$E$86</f>
        <v>Directeur général des services des communes de 150 000 à 400 000 habitants</v>
      </c>
      <c r="E1390" s="9" t="s">
        <v>66</v>
      </c>
      <c r="F1390" s="23">
        <v>981</v>
      </c>
    </row>
    <row r="1391" spans="1:6" ht="30">
      <c r="A1391" s="21" t="str">
        <f t="shared" si="24"/>
        <v>Directeur général des services des communes de 150 000 à 400 000 habitants 3e échelon</v>
      </c>
      <c r="B1391" s="10" t="str">
        <f>Filières!$A$42</f>
        <v>EMPLOI_FONCTIONNEL</v>
      </c>
      <c r="C1391" s="10" t="str">
        <f>Grades!$E$80</f>
        <v>Directeur_général_services_communes</v>
      </c>
      <c r="D1391" s="10" t="str">
        <f>Grades!$E$86</f>
        <v>Directeur général des services des communes de 150 000 à 400 000 habitants</v>
      </c>
      <c r="E1391" s="9" t="s">
        <v>24</v>
      </c>
      <c r="F1391" s="23">
        <v>953</v>
      </c>
    </row>
    <row r="1392" spans="1:6" ht="30">
      <c r="A1392" s="21" t="str">
        <f t="shared" si="24"/>
        <v>Directeur général des services des communes de 150 000 à 400 000 habitants 2e échelon</v>
      </c>
      <c r="B1392" s="10" t="str">
        <f>Filières!$A$42</f>
        <v>EMPLOI_FONCTIONNEL</v>
      </c>
      <c r="C1392" s="10" t="str">
        <f>Grades!$E$80</f>
        <v>Directeur_général_services_communes</v>
      </c>
      <c r="D1392" s="10" t="str">
        <f>Grades!$E$86</f>
        <v>Directeur général des services des communes de 150 000 à 400 000 habitants</v>
      </c>
      <c r="E1392" s="9" t="s">
        <v>67</v>
      </c>
      <c r="F1392" s="23">
        <v>921</v>
      </c>
    </row>
    <row r="1393" spans="1:6" ht="30">
      <c r="A1393" s="21" t="str">
        <f t="shared" si="24"/>
        <v>Directeur général des services des communes de 150 000 à 400 000 habitants 1er échelon</v>
      </c>
      <c r="B1393" s="10" t="str">
        <f>Filières!$A$42</f>
        <v>EMPLOI_FONCTIONNEL</v>
      </c>
      <c r="C1393" s="10" t="str">
        <f>Grades!$E$80</f>
        <v>Directeur_général_services_communes</v>
      </c>
      <c r="D1393" s="10" t="str">
        <f>Grades!$E$86</f>
        <v>Directeur général des services des communes de 150 000 à 400 000 habitants</v>
      </c>
      <c r="E1393" s="9" t="s">
        <v>68</v>
      </c>
      <c r="F1393" s="23">
        <v>898</v>
      </c>
    </row>
    <row r="1394" spans="1:6" ht="30">
      <c r="A1394" s="21" t="str">
        <f t="shared" si="24"/>
        <v>Directeur général des services des communes de plus de 400 000 habitants 5e échelon</v>
      </c>
      <c r="B1394" s="10" t="str">
        <f>Filières!$A$42</f>
        <v>EMPLOI_FONCTIONNEL</v>
      </c>
      <c r="C1394" s="10" t="str">
        <f>Grades!$E$80</f>
        <v>Directeur_général_services_communes</v>
      </c>
      <c r="D1394" s="10" t="str">
        <f>Grades!$E$87</f>
        <v>Directeur général des services des communes de plus de 400 000 habitants</v>
      </c>
      <c r="E1394" s="9" t="s">
        <v>64</v>
      </c>
      <c r="F1394" s="23" t="s">
        <v>335</v>
      </c>
    </row>
    <row r="1395" spans="1:6" ht="30">
      <c r="A1395" s="21" t="str">
        <f t="shared" si="24"/>
        <v>Directeur général des services des communes de plus de 400 000 habitants 4e échelon</v>
      </c>
      <c r="B1395" s="10" t="str">
        <f>Filières!$A$42</f>
        <v>EMPLOI_FONCTIONNEL</v>
      </c>
      <c r="C1395" s="10" t="str">
        <f>Grades!$E$80</f>
        <v>Directeur_général_services_communes</v>
      </c>
      <c r="D1395" s="10" t="str">
        <f>Grades!$E$87</f>
        <v>Directeur général des services des communes de plus de 400 000 habitants</v>
      </c>
      <c r="E1395" s="9" t="s">
        <v>66</v>
      </c>
      <c r="F1395" s="23" t="s">
        <v>336</v>
      </c>
    </row>
    <row r="1396" spans="1:6" ht="30">
      <c r="A1396" s="21" t="str">
        <f t="shared" si="24"/>
        <v>Directeur général des services des communes de plus de 400 000 habitants 3e échelon</v>
      </c>
      <c r="B1396" s="10" t="str">
        <f>Filières!$A$42</f>
        <v>EMPLOI_FONCTIONNEL</v>
      </c>
      <c r="C1396" s="10" t="str">
        <f>Grades!$E$80</f>
        <v>Directeur_général_services_communes</v>
      </c>
      <c r="D1396" s="10" t="str">
        <f>Grades!$E$87</f>
        <v>Directeur général des services des communes de plus de 400 000 habitants</v>
      </c>
      <c r="E1396" s="9" t="s">
        <v>24</v>
      </c>
      <c r="F1396" s="23" t="s">
        <v>334</v>
      </c>
    </row>
    <row r="1397" spans="1:6" ht="30">
      <c r="A1397" s="21" t="str">
        <f t="shared" si="24"/>
        <v>Directeur général des services des communes de plus de 400 000 habitants 2e échelon</v>
      </c>
      <c r="B1397" s="10" t="str">
        <f>Filières!$A$42</f>
        <v>EMPLOI_FONCTIONNEL</v>
      </c>
      <c r="C1397" s="10" t="str">
        <f>Grades!$E$80</f>
        <v>Directeur_général_services_communes</v>
      </c>
      <c r="D1397" s="10" t="str">
        <f>Grades!$E$87</f>
        <v>Directeur général des services des communes de plus de 400 000 habitants</v>
      </c>
      <c r="E1397" s="9" t="s">
        <v>67</v>
      </c>
      <c r="F1397" s="23" t="s">
        <v>332</v>
      </c>
    </row>
    <row r="1398" spans="1:6" ht="30">
      <c r="A1398" s="21" t="str">
        <f t="shared" si="24"/>
        <v>Directeur général des services des communes de plus de 400 000 habitants 1er échelon</v>
      </c>
      <c r="B1398" s="10" t="str">
        <f>Filières!$A$42</f>
        <v>EMPLOI_FONCTIONNEL</v>
      </c>
      <c r="C1398" s="10" t="str">
        <f>Grades!$E$80</f>
        <v>Directeur_général_services_communes</v>
      </c>
      <c r="D1398" s="10" t="str">
        <f>Grades!$E$87</f>
        <v>Directeur général des services des communes de plus de 400 000 habitants</v>
      </c>
      <c r="E1398" s="9" t="s">
        <v>68</v>
      </c>
      <c r="F1398" s="23">
        <v>1012</v>
      </c>
    </row>
    <row r="1399" spans="1:6" ht="60">
      <c r="A1399" s="21" t="str">
        <f t="shared" si="24"/>
        <v>Directeur général des services (métropoles, communautés urbaines, communautés d’agglomération et établissements publics territoriaux de la métropole du Grand Paris) 5e échelon</v>
      </c>
      <c r="B1399" s="10" t="str">
        <f>Filières!$A$42</f>
        <v>EMPLOI_FONCTIONNEL</v>
      </c>
      <c r="C1399" s="10" t="str">
        <f>Grades!$G$80</f>
        <v>Directeur_général_établissements_publics_locaux_assimilés_communes_plus_400000_habitants</v>
      </c>
      <c r="D1399" s="10" t="str">
        <f>Grades!$G$81</f>
        <v>Directeur général des services (métropoles, communautés urbaines, communautés d’agglomération et établissements publics territoriaux de la métropole du Grand Paris)</v>
      </c>
      <c r="E1399" s="9" t="s">
        <v>64</v>
      </c>
      <c r="F1399" s="23" t="s">
        <v>335</v>
      </c>
    </row>
    <row r="1400" spans="1:6" ht="60">
      <c r="A1400" s="21" t="str">
        <f t="shared" si="24"/>
        <v>Directeur général des services (métropoles, communautés urbaines, communautés d’agglomération et établissements publics territoriaux de la métropole du Grand Paris) 4e échelon</v>
      </c>
      <c r="B1400" s="10" t="str">
        <f>Filières!$A$42</f>
        <v>EMPLOI_FONCTIONNEL</v>
      </c>
      <c r="C1400" s="10" t="str">
        <f>Grades!$G$80</f>
        <v>Directeur_général_établissements_publics_locaux_assimilés_communes_plus_400000_habitants</v>
      </c>
      <c r="D1400" s="10" t="str">
        <f>Grades!$G$81</f>
        <v>Directeur général des services (métropoles, communautés urbaines, communautés d’agglomération et établissements publics territoriaux de la métropole du Grand Paris)</v>
      </c>
      <c r="E1400" s="9" t="s">
        <v>66</v>
      </c>
      <c r="F1400" s="23" t="s">
        <v>336</v>
      </c>
    </row>
    <row r="1401" spans="1:6" ht="60">
      <c r="A1401" s="21" t="str">
        <f t="shared" si="24"/>
        <v>Directeur général des services (métropoles, communautés urbaines, communautés d’agglomération et établissements publics territoriaux de la métropole du Grand Paris) 3e échelon</v>
      </c>
      <c r="B1401" s="10" t="str">
        <f>Filières!$A$42</f>
        <v>EMPLOI_FONCTIONNEL</v>
      </c>
      <c r="C1401" s="10" t="str">
        <f>Grades!$G$80</f>
        <v>Directeur_général_établissements_publics_locaux_assimilés_communes_plus_400000_habitants</v>
      </c>
      <c r="D1401" s="10" t="str">
        <f>Grades!$G$81</f>
        <v>Directeur général des services (métropoles, communautés urbaines, communautés d’agglomération et établissements publics territoriaux de la métropole du Grand Paris)</v>
      </c>
      <c r="E1401" s="9" t="s">
        <v>24</v>
      </c>
      <c r="F1401" s="23" t="s">
        <v>334</v>
      </c>
    </row>
    <row r="1402" spans="1:6" ht="60">
      <c r="A1402" s="21" t="str">
        <f t="shared" si="24"/>
        <v>Directeur général des services (métropoles, communautés urbaines, communautés d’agglomération et établissements publics territoriaux de la métropole du Grand Paris) 2e échelon</v>
      </c>
      <c r="B1402" s="10" t="str">
        <f>Filières!$A$42</f>
        <v>EMPLOI_FONCTIONNEL</v>
      </c>
      <c r="C1402" s="10" t="str">
        <f>Grades!$G$80</f>
        <v>Directeur_général_établissements_publics_locaux_assimilés_communes_plus_400000_habitants</v>
      </c>
      <c r="D1402" s="10" t="str">
        <f>Grades!$G$81</f>
        <v>Directeur général des services (métropoles, communautés urbaines, communautés d’agglomération et établissements publics territoriaux de la métropole du Grand Paris)</v>
      </c>
      <c r="E1402" s="9" t="s">
        <v>67</v>
      </c>
      <c r="F1402" s="23" t="s">
        <v>332</v>
      </c>
    </row>
    <row r="1403" spans="1:6" ht="60">
      <c r="A1403" s="21" t="str">
        <f t="shared" si="24"/>
        <v>Directeur général des services (métropoles, communautés urbaines, communautés d’agglomération et établissements publics territoriaux de la métropole du Grand Paris) 1er échelon</v>
      </c>
      <c r="B1403" s="10" t="str">
        <f>Filières!$A$42</f>
        <v>EMPLOI_FONCTIONNEL</v>
      </c>
      <c r="C1403" s="10" t="str">
        <f>Grades!$G$80</f>
        <v>Directeur_général_établissements_publics_locaux_assimilés_communes_plus_400000_habitants</v>
      </c>
      <c r="D1403" s="10" t="str">
        <f>Grades!$G$81</f>
        <v>Directeur général des services (métropoles, communautés urbaines, communautés d’agglomération et établissements publics territoriaux de la métropole du Grand Paris)</v>
      </c>
      <c r="E1403" s="9" t="s">
        <v>68</v>
      </c>
      <c r="F1403" s="23">
        <v>1012</v>
      </c>
    </row>
    <row r="1404" spans="1:6" ht="30">
      <c r="A1404" s="21" t="str">
        <f t="shared" si="24"/>
        <v>Directeur général des services (autres établissements publics locaux) 4e échelon</v>
      </c>
      <c r="B1404" s="10" t="str">
        <f>Filières!$A$42</f>
        <v>EMPLOI_FONCTIONNEL</v>
      </c>
      <c r="C1404" s="10" t="str">
        <f>Grades!$G$80</f>
        <v>Directeur_général_établissements_publics_locaux_assimilés_communes_plus_400000_habitants</v>
      </c>
      <c r="D1404" s="10" t="str">
        <f>Grades!$G$82</f>
        <v>Directeur général des services (autres établissements publics locaux)</v>
      </c>
      <c r="E1404" s="9" t="s">
        <v>66</v>
      </c>
      <c r="F1404" s="23" t="s">
        <v>336</v>
      </c>
    </row>
    <row r="1405" spans="1:6" ht="30">
      <c r="A1405" s="21" t="str">
        <f aca="true" t="shared" si="25" ref="A1405:A1468">D1405&amp;" "&amp;E1405</f>
        <v>Directeur général des services (autres établissements publics locaux) 3e échelon</v>
      </c>
      <c r="B1405" s="10" t="str">
        <f>Filières!$A$42</f>
        <v>EMPLOI_FONCTIONNEL</v>
      </c>
      <c r="C1405" s="10" t="str">
        <f>Grades!$G$80</f>
        <v>Directeur_général_établissements_publics_locaux_assimilés_communes_plus_400000_habitants</v>
      </c>
      <c r="D1405" s="10" t="str">
        <f>Grades!$G$82</f>
        <v>Directeur général des services (autres établissements publics locaux)</v>
      </c>
      <c r="E1405" s="9" t="s">
        <v>24</v>
      </c>
      <c r="F1405" s="23" t="s">
        <v>334</v>
      </c>
    </row>
    <row r="1406" spans="1:6" ht="30">
      <c r="A1406" s="21" t="str">
        <f t="shared" si="25"/>
        <v>Directeur général des services (autres établissements publics locaux) 2e échelon</v>
      </c>
      <c r="B1406" s="10" t="str">
        <f>Filières!$A$42</f>
        <v>EMPLOI_FONCTIONNEL</v>
      </c>
      <c r="C1406" s="10" t="str">
        <f>Grades!$G$80</f>
        <v>Directeur_général_établissements_publics_locaux_assimilés_communes_plus_400000_habitants</v>
      </c>
      <c r="D1406" s="10" t="str">
        <f>Grades!$G$82</f>
        <v>Directeur général des services (autres établissements publics locaux)</v>
      </c>
      <c r="E1406" s="9" t="s">
        <v>67</v>
      </c>
      <c r="F1406" s="23" t="s">
        <v>332</v>
      </c>
    </row>
    <row r="1407" spans="1:6" ht="30">
      <c r="A1407" s="21" t="str">
        <f t="shared" si="25"/>
        <v>Directeur général des services (autres établissements publics locaux) 1er échelon</v>
      </c>
      <c r="B1407" s="10" t="str">
        <f>Filières!$A$42</f>
        <v>EMPLOI_FONCTIONNEL</v>
      </c>
      <c r="C1407" s="10" t="str">
        <f>Grades!$G$80</f>
        <v>Directeur_général_établissements_publics_locaux_assimilés_communes_plus_400000_habitants</v>
      </c>
      <c r="D1407" s="10" t="str">
        <f>Grades!$G$82</f>
        <v>Directeur général des services (autres établissements publics locaux)</v>
      </c>
      <c r="E1407" s="9" t="s">
        <v>68</v>
      </c>
      <c r="F1407" s="23">
        <v>1012</v>
      </c>
    </row>
    <row r="1408" spans="1:6" ht="30">
      <c r="A1408" s="21" t="str">
        <f t="shared" si="25"/>
        <v>Directeur général adjoint des services des communes de 10 000 à 20 000 habitants 9e échelon</v>
      </c>
      <c r="B1408" s="10" t="str">
        <f>Filières!$A$42</f>
        <v>EMPLOI_FONCTIONNEL</v>
      </c>
      <c r="C1408" s="10" t="str">
        <f>Grades!$A$89</f>
        <v>Directeur_général_adjoint_services_communes</v>
      </c>
      <c r="D1408" s="10" t="str">
        <f>Grades!$A$90</f>
        <v>Directeur général adjoint des services des communes de 10 000 à 20 000 habitants</v>
      </c>
      <c r="E1408" s="9" t="s">
        <v>57</v>
      </c>
      <c r="F1408" s="23">
        <v>912</v>
      </c>
    </row>
    <row r="1409" spans="1:6" ht="30">
      <c r="A1409" s="21" t="str">
        <f t="shared" si="25"/>
        <v>Directeur général adjoint des services des communes de 10 000 à 20 000 habitants 8e échelon</v>
      </c>
      <c r="B1409" s="10" t="str">
        <f>Filières!$A$42</f>
        <v>EMPLOI_FONCTIONNEL</v>
      </c>
      <c r="C1409" s="10" t="str">
        <f>Grades!$A$89</f>
        <v>Directeur_général_adjoint_services_communes</v>
      </c>
      <c r="D1409" s="10" t="str">
        <f>Grades!$A$90</f>
        <v>Directeur général adjoint des services des communes de 10 000 à 20 000 habitants</v>
      </c>
      <c r="E1409" s="9" t="s">
        <v>59</v>
      </c>
      <c r="F1409" s="23">
        <v>883</v>
      </c>
    </row>
    <row r="1410" spans="1:6" ht="30">
      <c r="A1410" s="21" t="str">
        <f t="shared" si="25"/>
        <v>Directeur général adjoint des services des communes de 10 000 à 20 000 habitants 7e échelon</v>
      </c>
      <c r="B1410" s="10" t="str">
        <f>Filières!$A$42</f>
        <v>EMPLOI_FONCTIONNEL</v>
      </c>
      <c r="C1410" s="10" t="str">
        <f>Grades!$A$89</f>
        <v>Directeur_général_adjoint_services_communes</v>
      </c>
      <c r="D1410" s="10" t="str">
        <f>Grades!$A$90</f>
        <v>Directeur général adjoint des services des communes de 10 000 à 20 000 habitants</v>
      </c>
      <c r="E1410" s="9" t="s">
        <v>61</v>
      </c>
      <c r="F1410" s="23">
        <v>832</v>
      </c>
    </row>
    <row r="1411" spans="1:6" ht="30">
      <c r="A1411" s="21" t="str">
        <f t="shared" si="25"/>
        <v>Directeur général adjoint des services des communes de 10 000 à 20 000 habitants 6e échelon</v>
      </c>
      <c r="B1411" s="10" t="str">
        <f>Filières!$A$42</f>
        <v>EMPLOI_FONCTIONNEL</v>
      </c>
      <c r="C1411" s="10" t="str">
        <f>Grades!$A$89</f>
        <v>Directeur_général_adjoint_services_communes</v>
      </c>
      <c r="D1411" s="10" t="str">
        <f>Grades!$A$90</f>
        <v>Directeur général adjoint des services des communes de 10 000 à 20 000 habitants</v>
      </c>
      <c r="E1411" s="9" t="s">
        <v>63</v>
      </c>
      <c r="F1411" s="23">
        <v>792</v>
      </c>
    </row>
    <row r="1412" spans="1:6" ht="30">
      <c r="A1412" s="21" t="str">
        <f t="shared" si="25"/>
        <v>Directeur général adjoint des services des communes de 10 000 à 20 000 habitants 5e échelon</v>
      </c>
      <c r="B1412" s="10" t="str">
        <f>Filières!$A$42</f>
        <v>EMPLOI_FONCTIONNEL</v>
      </c>
      <c r="C1412" s="10" t="str">
        <f>Grades!$A$89</f>
        <v>Directeur_général_adjoint_services_communes</v>
      </c>
      <c r="D1412" s="10" t="str">
        <f>Grades!$A$90</f>
        <v>Directeur général adjoint des services des communes de 10 000 à 20 000 habitants</v>
      </c>
      <c r="E1412" s="9" t="s">
        <v>64</v>
      </c>
      <c r="F1412" s="23">
        <v>745</v>
      </c>
    </row>
    <row r="1413" spans="1:6" ht="30">
      <c r="A1413" s="21" t="str">
        <f t="shared" si="25"/>
        <v>Directeur général adjoint des services des communes de 10 000 à 20 000 habitants 4e échelon</v>
      </c>
      <c r="B1413" s="10" t="str">
        <f>Filières!$A$42</f>
        <v>EMPLOI_FONCTIONNEL</v>
      </c>
      <c r="C1413" s="10" t="str">
        <f>Grades!$A$89</f>
        <v>Directeur_général_adjoint_services_communes</v>
      </c>
      <c r="D1413" s="10" t="str">
        <f>Grades!$A$90</f>
        <v>Directeur général adjoint des services des communes de 10 000 à 20 000 habitants</v>
      </c>
      <c r="E1413" s="9" t="s">
        <v>66</v>
      </c>
      <c r="F1413" s="23">
        <v>701</v>
      </c>
    </row>
    <row r="1414" spans="1:6" ht="30">
      <c r="A1414" s="21" t="str">
        <f t="shared" si="25"/>
        <v>Directeur général adjoint des services des communes de 10 000 à 20 000 habitants 3e échelon</v>
      </c>
      <c r="B1414" s="10" t="str">
        <f>Filières!$A$42</f>
        <v>EMPLOI_FONCTIONNEL</v>
      </c>
      <c r="C1414" s="10" t="str">
        <f>Grades!$A$89</f>
        <v>Directeur_général_adjoint_services_communes</v>
      </c>
      <c r="D1414" s="10" t="str">
        <f>Grades!$A$90</f>
        <v>Directeur général adjoint des services des communes de 10 000 à 20 000 habitants</v>
      </c>
      <c r="E1414" s="9" t="s">
        <v>24</v>
      </c>
      <c r="F1414" s="23">
        <v>657</v>
      </c>
    </row>
    <row r="1415" spans="1:6" ht="30">
      <c r="A1415" s="21" t="str">
        <f t="shared" si="25"/>
        <v>Directeur général adjoint des services des communes de 10 000 à 20 000 habitants 2e échelon</v>
      </c>
      <c r="B1415" s="10" t="str">
        <f>Filières!$A$42</f>
        <v>EMPLOI_FONCTIONNEL</v>
      </c>
      <c r="C1415" s="10" t="str">
        <f>Grades!$A$89</f>
        <v>Directeur_général_adjoint_services_communes</v>
      </c>
      <c r="D1415" s="10" t="str">
        <f>Grades!$A$90</f>
        <v>Directeur général adjoint des services des communes de 10 000 à 20 000 habitants</v>
      </c>
      <c r="E1415" s="9" t="s">
        <v>67</v>
      </c>
      <c r="F1415" s="23">
        <v>612</v>
      </c>
    </row>
    <row r="1416" spans="1:6" ht="30">
      <c r="A1416" s="21" t="str">
        <f t="shared" si="25"/>
        <v>Directeur général adjoint des services des communes de 10 000 à 20 000 habitants 1er échelon</v>
      </c>
      <c r="B1416" s="10" t="str">
        <f>Filières!$A$42</f>
        <v>EMPLOI_FONCTIONNEL</v>
      </c>
      <c r="C1416" s="10" t="str">
        <f>Grades!$A$89</f>
        <v>Directeur_général_adjoint_services_communes</v>
      </c>
      <c r="D1416" s="10" t="str">
        <f>Grades!$A$90</f>
        <v>Directeur général adjoint des services des communes de 10 000 à 20 000 habitants</v>
      </c>
      <c r="E1416" s="9" t="s">
        <v>68</v>
      </c>
      <c r="F1416" s="23">
        <v>567</v>
      </c>
    </row>
    <row r="1417" spans="1:6" ht="30">
      <c r="A1417" s="21" t="str">
        <f t="shared" si="25"/>
        <v>Directeur général adjoint des services des communes de 20 000 à 40 000 habitants 9e échelon</v>
      </c>
      <c r="B1417" s="10" t="str">
        <f>Filières!$A$42</f>
        <v>EMPLOI_FONCTIONNEL</v>
      </c>
      <c r="C1417" s="10" t="str">
        <f>Grades!$A$89</f>
        <v>Directeur_général_adjoint_services_communes</v>
      </c>
      <c r="D1417" s="10" t="str">
        <f>Grades!$A$91</f>
        <v>Directeur général adjoint des services des communes de 20 000 à 40 000 habitants</v>
      </c>
      <c r="E1417" s="9" t="s">
        <v>57</v>
      </c>
      <c r="F1417" s="23">
        <v>977</v>
      </c>
    </row>
    <row r="1418" spans="1:6" ht="30">
      <c r="A1418" s="21" t="str">
        <f t="shared" si="25"/>
        <v>Directeur général adjoint des services des communes de 20 000 à 40 000 habitants 8e échelon</v>
      </c>
      <c r="B1418" s="10" t="str">
        <f>Filières!$A$42</f>
        <v>EMPLOI_FONCTIONNEL</v>
      </c>
      <c r="C1418" s="10" t="str">
        <f>Grades!$A$89</f>
        <v>Directeur_général_adjoint_services_communes</v>
      </c>
      <c r="D1418" s="10" t="str">
        <f>Grades!$A$91</f>
        <v>Directeur général adjoint des services des communes de 20 000 à 40 000 habitants</v>
      </c>
      <c r="E1418" s="9" t="s">
        <v>59</v>
      </c>
      <c r="F1418" s="23">
        <v>932</v>
      </c>
    </row>
    <row r="1419" spans="1:6" ht="30">
      <c r="A1419" s="21" t="str">
        <f t="shared" si="25"/>
        <v>Directeur général adjoint des services des communes de 20 000 à 40 000 habitants 7e échelon</v>
      </c>
      <c r="B1419" s="10" t="str">
        <f>Filières!$A$42</f>
        <v>EMPLOI_FONCTIONNEL</v>
      </c>
      <c r="C1419" s="10" t="str">
        <f>Grades!$A$89</f>
        <v>Directeur_général_adjoint_services_communes</v>
      </c>
      <c r="D1419" s="10" t="str">
        <f>Grades!$A$91</f>
        <v>Directeur général adjoint des services des communes de 20 000 à 40 000 habitants</v>
      </c>
      <c r="E1419" s="9" t="s">
        <v>61</v>
      </c>
      <c r="F1419" s="23">
        <v>883</v>
      </c>
    </row>
    <row r="1420" spans="1:6" ht="30">
      <c r="A1420" s="21" t="str">
        <f t="shared" si="25"/>
        <v>Directeur général adjoint des services des communes de 20 000 à 40 000 habitants 6e échelon</v>
      </c>
      <c r="B1420" s="10" t="str">
        <f>Filières!$A$42</f>
        <v>EMPLOI_FONCTIONNEL</v>
      </c>
      <c r="C1420" s="10" t="str">
        <f>Grades!$A$89</f>
        <v>Directeur_général_adjoint_services_communes</v>
      </c>
      <c r="D1420" s="10" t="str">
        <f>Grades!$A$91</f>
        <v>Directeur général adjoint des services des communes de 20 000 à 40 000 habitants</v>
      </c>
      <c r="E1420" s="9" t="s">
        <v>63</v>
      </c>
      <c r="F1420" s="23">
        <v>832</v>
      </c>
    </row>
    <row r="1421" spans="1:6" ht="30">
      <c r="A1421" s="21" t="str">
        <f t="shared" si="25"/>
        <v>Directeur général adjoint des services des communes de 20 000 à 40 000 habitants 5e échelon</v>
      </c>
      <c r="B1421" s="10" t="str">
        <f>Filières!$A$42</f>
        <v>EMPLOI_FONCTIONNEL</v>
      </c>
      <c r="C1421" s="10" t="str">
        <f>Grades!$A$89</f>
        <v>Directeur_général_adjoint_services_communes</v>
      </c>
      <c r="D1421" s="10" t="str">
        <f>Grades!$A$91</f>
        <v>Directeur général adjoint des services des communes de 20 000 à 40 000 habitants</v>
      </c>
      <c r="E1421" s="9" t="s">
        <v>64</v>
      </c>
      <c r="F1421" s="23">
        <v>782</v>
      </c>
    </row>
    <row r="1422" spans="1:6" ht="30">
      <c r="A1422" s="21" t="str">
        <f t="shared" si="25"/>
        <v>Directeur général adjoint des services des communes de 20 000 à 40 000 habitants 4e échelon</v>
      </c>
      <c r="B1422" s="10" t="str">
        <f>Filières!$A$42</f>
        <v>EMPLOI_FONCTIONNEL</v>
      </c>
      <c r="C1422" s="10" t="str">
        <f>Grades!$A$89</f>
        <v>Directeur_général_adjoint_services_communes</v>
      </c>
      <c r="D1422" s="10" t="str">
        <f>Grades!$A$91</f>
        <v>Directeur général adjoint des services des communes de 20 000 à 40 000 habitants</v>
      </c>
      <c r="E1422" s="9" t="s">
        <v>66</v>
      </c>
      <c r="F1422" s="23">
        <v>732</v>
      </c>
    </row>
    <row r="1423" spans="1:6" ht="30">
      <c r="A1423" s="21" t="str">
        <f t="shared" si="25"/>
        <v>Directeur général adjoint des services des communes de 20 000 à 40 000 habitants 3e échelon</v>
      </c>
      <c r="B1423" s="10" t="str">
        <f>Filières!$A$42</f>
        <v>EMPLOI_FONCTIONNEL</v>
      </c>
      <c r="C1423" s="10" t="str">
        <f>Grades!$A$89</f>
        <v>Directeur_général_adjoint_services_communes</v>
      </c>
      <c r="D1423" s="10" t="str">
        <f>Grades!$A$91</f>
        <v>Directeur général adjoint des services des communes de 20 000 à 40 000 habitants</v>
      </c>
      <c r="E1423" s="9" t="s">
        <v>24</v>
      </c>
      <c r="F1423" s="23">
        <v>683</v>
      </c>
    </row>
    <row r="1424" spans="1:6" ht="30">
      <c r="A1424" s="21" t="str">
        <f t="shared" si="25"/>
        <v>Directeur général adjoint des services des communes de 20 000 à 40 000 habitants 2e échelon</v>
      </c>
      <c r="B1424" s="10" t="str">
        <f>Filières!$A$42</f>
        <v>EMPLOI_FONCTIONNEL</v>
      </c>
      <c r="C1424" s="10" t="str">
        <f>Grades!$A$89</f>
        <v>Directeur_général_adjoint_services_communes</v>
      </c>
      <c r="D1424" s="10" t="str">
        <f>Grades!$A$91</f>
        <v>Directeur général adjoint des services des communes de 20 000 à 40 000 habitants</v>
      </c>
      <c r="E1424" s="9" t="s">
        <v>67</v>
      </c>
      <c r="F1424" s="23">
        <v>631</v>
      </c>
    </row>
    <row r="1425" spans="1:6" ht="30">
      <c r="A1425" s="21" t="str">
        <f t="shared" si="25"/>
        <v>Directeur général adjoint des services des communes de 20 000 à 40 000 habitants 1er échelon</v>
      </c>
      <c r="B1425" s="10" t="str">
        <f>Filières!$A$42</f>
        <v>EMPLOI_FONCTIONNEL</v>
      </c>
      <c r="C1425" s="10" t="str">
        <f>Grades!$A$89</f>
        <v>Directeur_général_adjoint_services_communes</v>
      </c>
      <c r="D1425" s="10" t="str">
        <f>Grades!$A$91</f>
        <v>Directeur général adjoint des services des communes de 20 000 à 40 000 habitants</v>
      </c>
      <c r="E1425" s="9" t="s">
        <v>68</v>
      </c>
      <c r="F1425" s="23">
        <v>581</v>
      </c>
    </row>
    <row r="1426" spans="1:6" ht="30">
      <c r="A1426" s="21" t="str">
        <f t="shared" si="25"/>
        <v>Directeur général adjoint des services des communes de 40 000 à 150 000 habitants 9e échelon</v>
      </c>
      <c r="B1426" s="10" t="str">
        <f>Filières!$A$42</f>
        <v>EMPLOI_FONCTIONNEL</v>
      </c>
      <c r="C1426" s="10" t="str">
        <f>Grades!$A$89</f>
        <v>Directeur_général_adjoint_services_communes</v>
      </c>
      <c r="D1426" s="10" t="str">
        <f>Grades!$A$92</f>
        <v>Directeur général adjoint des services des communes de 40 000 à 150 000 habitants</v>
      </c>
      <c r="E1426" s="9" t="s">
        <v>57</v>
      </c>
      <c r="F1426" s="23">
        <v>1027</v>
      </c>
    </row>
    <row r="1427" spans="1:6" ht="30">
      <c r="A1427" s="21" t="str">
        <f t="shared" si="25"/>
        <v>Directeur général adjoint des services des communes de 40 000 à 150 000 habitants 8e échelon</v>
      </c>
      <c r="B1427" s="10" t="str">
        <f>Filières!$A$42</f>
        <v>EMPLOI_FONCTIONNEL</v>
      </c>
      <c r="C1427" s="10" t="str">
        <f>Grades!$A$89</f>
        <v>Directeur_général_adjoint_services_communes</v>
      </c>
      <c r="D1427" s="10" t="str">
        <f>Grades!$A$92</f>
        <v>Directeur général adjoint des services des communes de 40 000 à 150 000 habitants</v>
      </c>
      <c r="E1427" s="9" t="s">
        <v>59</v>
      </c>
      <c r="F1427" s="23">
        <v>996</v>
      </c>
    </row>
    <row r="1428" spans="1:6" ht="30">
      <c r="A1428" s="21" t="str">
        <f t="shared" si="25"/>
        <v>Directeur général adjoint des services des communes de 40 000 à 150 000 habitants 7e échelon</v>
      </c>
      <c r="B1428" s="10" t="str">
        <f>Filières!$A$42</f>
        <v>EMPLOI_FONCTIONNEL</v>
      </c>
      <c r="C1428" s="10" t="str">
        <f>Grades!$A$89</f>
        <v>Directeur_général_adjoint_services_communes</v>
      </c>
      <c r="D1428" s="10" t="str">
        <f>Grades!$A$92</f>
        <v>Directeur général adjoint des services des communes de 40 000 à 150 000 habitants</v>
      </c>
      <c r="E1428" s="9" t="s">
        <v>61</v>
      </c>
      <c r="F1428" s="23">
        <v>953</v>
      </c>
    </row>
    <row r="1429" spans="1:6" ht="30">
      <c r="A1429" s="21" t="str">
        <f t="shared" si="25"/>
        <v>Directeur général adjoint des services des communes de 40 000 à 150 000 habitants 6e échelon</v>
      </c>
      <c r="B1429" s="10" t="str">
        <f>Filières!$A$42</f>
        <v>EMPLOI_FONCTIONNEL</v>
      </c>
      <c r="C1429" s="10" t="str">
        <f>Grades!$A$89</f>
        <v>Directeur_général_adjoint_services_communes</v>
      </c>
      <c r="D1429" s="10" t="str">
        <f>Grades!$A$92</f>
        <v>Directeur général adjoint des services des communes de 40 000 à 150 000 habitants</v>
      </c>
      <c r="E1429" s="9" t="s">
        <v>63</v>
      </c>
      <c r="F1429" s="23">
        <v>901</v>
      </c>
    </row>
    <row r="1430" spans="1:6" ht="30">
      <c r="A1430" s="21" t="str">
        <f t="shared" si="25"/>
        <v>Directeur général adjoint des services des communes de 40 000 à 150 000 habitants 5e échelon</v>
      </c>
      <c r="B1430" s="10" t="str">
        <f>Filières!$A$42</f>
        <v>EMPLOI_FONCTIONNEL</v>
      </c>
      <c r="C1430" s="10" t="str">
        <f>Grades!$A$89</f>
        <v>Directeur_général_adjoint_services_communes</v>
      </c>
      <c r="D1430" s="10" t="str">
        <f>Grades!$A$92</f>
        <v>Directeur général adjoint des services des communes de 40 000 à 150 000 habitants</v>
      </c>
      <c r="E1430" s="9" t="s">
        <v>64</v>
      </c>
      <c r="F1430" s="23">
        <v>851</v>
      </c>
    </row>
    <row r="1431" spans="1:6" ht="30">
      <c r="A1431" s="21" t="str">
        <f t="shared" si="25"/>
        <v>Directeur général adjoint des services des communes de 40 000 à 150 000 habitants 4e échelon</v>
      </c>
      <c r="B1431" s="10" t="str">
        <f>Filières!$A$42</f>
        <v>EMPLOI_FONCTIONNEL</v>
      </c>
      <c r="C1431" s="10" t="str">
        <f>Grades!$A$89</f>
        <v>Directeur_général_adjoint_services_communes</v>
      </c>
      <c r="D1431" s="10" t="str">
        <f>Grades!$A$92</f>
        <v>Directeur général adjoint des services des communes de 40 000 à 150 000 habitants</v>
      </c>
      <c r="E1431" s="9" t="s">
        <v>66</v>
      </c>
      <c r="F1431" s="23">
        <v>802</v>
      </c>
    </row>
    <row r="1432" spans="1:6" ht="30">
      <c r="A1432" s="21" t="str">
        <f t="shared" si="25"/>
        <v>Directeur général adjoint des services des communes de 40 000 à 150 000 habitants 3e échelon</v>
      </c>
      <c r="B1432" s="10" t="str">
        <f>Filières!$A$42</f>
        <v>EMPLOI_FONCTIONNEL</v>
      </c>
      <c r="C1432" s="10" t="str">
        <f>Grades!$A$89</f>
        <v>Directeur_général_adjoint_services_communes</v>
      </c>
      <c r="D1432" s="10" t="str">
        <f>Grades!$A$92</f>
        <v>Directeur général adjoint des services des communes de 40 000 à 150 000 habitants</v>
      </c>
      <c r="E1432" s="9" t="s">
        <v>24</v>
      </c>
      <c r="F1432" s="23">
        <v>758</v>
      </c>
    </row>
    <row r="1433" spans="1:6" ht="30">
      <c r="A1433" s="21" t="str">
        <f t="shared" si="25"/>
        <v>Directeur général adjoint des services des communes de 40 000 à 150 000 habitants 2e échelon</v>
      </c>
      <c r="B1433" s="10" t="str">
        <f>Filières!$A$42</f>
        <v>EMPLOI_FONCTIONNEL</v>
      </c>
      <c r="C1433" s="10" t="str">
        <f>Grades!$A$89</f>
        <v>Directeur_général_adjoint_services_communes</v>
      </c>
      <c r="D1433" s="10" t="str">
        <f>Grades!$A$92</f>
        <v>Directeur général adjoint des services des communes de 40 000 à 150 000 habitants</v>
      </c>
      <c r="E1433" s="9" t="s">
        <v>67</v>
      </c>
      <c r="F1433" s="23">
        <v>711</v>
      </c>
    </row>
    <row r="1434" spans="1:6" ht="30">
      <c r="A1434" s="21" t="str">
        <f t="shared" si="25"/>
        <v>Directeur général adjoint des services des communes de 40 000 à 150 000 habitants 1er échelon</v>
      </c>
      <c r="B1434" s="10" t="str">
        <f>Filières!$A$42</f>
        <v>EMPLOI_FONCTIONNEL</v>
      </c>
      <c r="C1434" s="10" t="str">
        <f>Grades!$A$89</f>
        <v>Directeur_général_adjoint_services_communes</v>
      </c>
      <c r="D1434" s="10" t="str">
        <f>Grades!$A$92</f>
        <v>Directeur général adjoint des services des communes de 40 000 à 150 000 habitants</v>
      </c>
      <c r="E1434" s="9" t="s">
        <v>68</v>
      </c>
      <c r="F1434" s="23">
        <v>661</v>
      </c>
    </row>
    <row r="1435" spans="1:6" ht="30">
      <c r="A1435" s="21" t="str">
        <f t="shared" si="25"/>
        <v>Directeur général adjoint des services des communes de 150 000 à 400 000 habitants 9e échelon</v>
      </c>
      <c r="B1435" s="10" t="str">
        <f>Filières!$A$42</f>
        <v>EMPLOI_FONCTIONNEL</v>
      </c>
      <c r="C1435" s="10" t="str">
        <f>Grades!$A$89</f>
        <v>Directeur_général_adjoint_services_communes</v>
      </c>
      <c r="D1435" s="10" t="str">
        <f>Grades!$A$93</f>
        <v>Directeur général adjoint des services des communes de 150 000 à 400 000 habitants</v>
      </c>
      <c r="E1435" s="9" t="s">
        <v>57</v>
      </c>
      <c r="F1435" s="23" t="s">
        <v>332</v>
      </c>
    </row>
    <row r="1436" spans="1:6" ht="30">
      <c r="A1436" s="21" t="str">
        <f t="shared" si="25"/>
        <v>Directeur général adjoint des services des communes de 150 000 à 400 000 habitants 8e échelon</v>
      </c>
      <c r="B1436" s="10" t="str">
        <f>Filières!$A$42</f>
        <v>EMPLOI_FONCTIONNEL</v>
      </c>
      <c r="C1436" s="10" t="str">
        <f>Grades!$A$89</f>
        <v>Directeur_général_adjoint_services_communes</v>
      </c>
      <c r="D1436" s="10" t="str">
        <f>Grades!$A$93</f>
        <v>Directeur général adjoint des services des communes de 150 000 à 400 000 habitants</v>
      </c>
      <c r="E1436" s="9" t="s">
        <v>59</v>
      </c>
      <c r="F1436" s="23">
        <v>1027</v>
      </c>
    </row>
    <row r="1437" spans="1:6" ht="30">
      <c r="A1437" s="21" t="str">
        <f t="shared" si="25"/>
        <v>Directeur général adjoint des services des communes de 150 000 à 400 000 habitants 7e échelon</v>
      </c>
      <c r="B1437" s="10" t="str">
        <f>Filières!$A$42</f>
        <v>EMPLOI_FONCTIONNEL</v>
      </c>
      <c r="C1437" s="10" t="str">
        <f>Grades!$A$89</f>
        <v>Directeur_général_adjoint_services_communes</v>
      </c>
      <c r="D1437" s="10" t="str">
        <f>Grades!$A$93</f>
        <v>Directeur général adjoint des services des communes de 150 000 à 400 000 habitants</v>
      </c>
      <c r="E1437" s="9" t="s">
        <v>61</v>
      </c>
      <c r="F1437" s="23">
        <v>966</v>
      </c>
    </row>
    <row r="1438" spans="1:6" ht="30">
      <c r="A1438" s="21" t="str">
        <f t="shared" si="25"/>
        <v>Directeur général adjoint des services des communes de 150 000 à 400 000 habitants 6e échelon</v>
      </c>
      <c r="B1438" s="10" t="str">
        <f>Filières!$A$42</f>
        <v>EMPLOI_FONCTIONNEL</v>
      </c>
      <c r="C1438" s="10" t="str">
        <f>Grades!$A$89</f>
        <v>Directeur_général_adjoint_services_communes</v>
      </c>
      <c r="D1438" s="10" t="str">
        <f>Grades!$A$93</f>
        <v>Directeur général adjoint des services des communes de 150 000 à 400 000 habitants</v>
      </c>
      <c r="E1438" s="9" t="s">
        <v>63</v>
      </c>
      <c r="F1438" s="23">
        <v>921</v>
      </c>
    </row>
    <row r="1439" spans="1:6" ht="30">
      <c r="A1439" s="21" t="str">
        <f t="shared" si="25"/>
        <v>Directeur général adjoint des services des communes de 150 000 à 400 000 habitants 5e échelon</v>
      </c>
      <c r="B1439" s="10" t="str">
        <f>Filières!$A$42</f>
        <v>EMPLOI_FONCTIONNEL</v>
      </c>
      <c r="C1439" s="10" t="str">
        <f>Grades!$A$89</f>
        <v>Directeur_général_adjoint_services_communes</v>
      </c>
      <c r="D1439" s="10" t="str">
        <f>Grades!$A$93</f>
        <v>Directeur général adjoint des services des communes de 150 000 à 400 000 habitants</v>
      </c>
      <c r="E1439" s="9" t="s">
        <v>64</v>
      </c>
      <c r="F1439" s="23">
        <v>877</v>
      </c>
    </row>
    <row r="1440" spans="1:6" ht="30">
      <c r="A1440" s="21" t="str">
        <f t="shared" si="25"/>
        <v>Directeur général adjoint des services des communes de 150 000 à 400 000 habitants 4e échelon</v>
      </c>
      <c r="B1440" s="10" t="str">
        <f>Filières!$A$42</f>
        <v>EMPLOI_FONCTIONNEL</v>
      </c>
      <c r="C1440" s="10" t="str">
        <f>Grades!$A$89</f>
        <v>Directeur_général_adjoint_services_communes</v>
      </c>
      <c r="D1440" s="10" t="str">
        <f>Grades!$A$93</f>
        <v>Directeur général adjoint des services des communes de 150 000 à 400 000 habitants</v>
      </c>
      <c r="E1440" s="9" t="s">
        <v>66</v>
      </c>
      <c r="F1440" s="23">
        <v>831</v>
      </c>
    </row>
    <row r="1441" spans="1:6" ht="30">
      <c r="A1441" s="21" t="str">
        <f t="shared" si="25"/>
        <v>Directeur général adjoint des services des communes de 150 000 à 400 000 habitants 3e échelon</v>
      </c>
      <c r="B1441" s="10" t="str">
        <f>Filières!$A$42</f>
        <v>EMPLOI_FONCTIONNEL</v>
      </c>
      <c r="C1441" s="10" t="str">
        <f>Grades!$A$89</f>
        <v>Directeur_général_adjoint_services_communes</v>
      </c>
      <c r="D1441" s="10" t="str">
        <f>Grades!$A$93</f>
        <v>Directeur général adjoint des services des communes de 150 000 à 400 000 habitants</v>
      </c>
      <c r="E1441" s="9" t="s">
        <v>24</v>
      </c>
      <c r="F1441" s="23">
        <v>786</v>
      </c>
    </row>
    <row r="1442" spans="1:6" ht="30">
      <c r="A1442" s="21" t="str">
        <f t="shared" si="25"/>
        <v>Directeur général adjoint des services des communes de 150 000 à 400 000 habitants 2e échelon</v>
      </c>
      <c r="B1442" s="10" t="str">
        <f>Filières!$A$42</f>
        <v>EMPLOI_FONCTIONNEL</v>
      </c>
      <c r="C1442" s="10" t="str">
        <f>Grades!$A$89</f>
        <v>Directeur_général_adjoint_services_communes</v>
      </c>
      <c r="D1442" s="10" t="str">
        <f>Grades!$A$93</f>
        <v>Directeur général adjoint des services des communes de 150 000 à 400 000 habitants</v>
      </c>
      <c r="E1442" s="9" t="s">
        <v>67</v>
      </c>
      <c r="F1442" s="23">
        <v>745</v>
      </c>
    </row>
    <row r="1443" spans="1:6" ht="30">
      <c r="A1443" s="21" t="str">
        <f t="shared" si="25"/>
        <v>Directeur général adjoint des services des communes de 150 000 à 400 000 habitants 1er échelon</v>
      </c>
      <c r="B1443" s="10" t="str">
        <f>Filières!$A$42</f>
        <v>EMPLOI_FONCTIONNEL</v>
      </c>
      <c r="C1443" s="10" t="str">
        <f>Grades!$A$89</f>
        <v>Directeur_général_adjoint_services_communes</v>
      </c>
      <c r="D1443" s="10" t="str">
        <f>Grades!$A$93</f>
        <v>Directeur général adjoint des services des communes de 150 000 à 400 000 habitants</v>
      </c>
      <c r="E1443" s="9" t="s">
        <v>68</v>
      </c>
      <c r="F1443" s="23">
        <v>706</v>
      </c>
    </row>
    <row r="1444" spans="1:6" ht="30">
      <c r="A1444" s="21" t="str">
        <f t="shared" si="25"/>
        <v>Directeur général adjoint des services des communes de plus de 400 000 habitants 9e échelon</v>
      </c>
      <c r="B1444" s="10" t="str">
        <f>Filières!$A$42</f>
        <v>EMPLOI_FONCTIONNEL</v>
      </c>
      <c r="C1444" s="10" t="str">
        <f>Grades!$A$89</f>
        <v>Directeur_général_adjoint_services_communes</v>
      </c>
      <c r="D1444" s="10" t="str">
        <f>Grades!$A$94</f>
        <v>Directeur général adjoint des services des communes de plus de 400 000 habitants</v>
      </c>
      <c r="E1444" s="9" t="s">
        <v>57</v>
      </c>
      <c r="F1444" s="23" t="s">
        <v>334</v>
      </c>
    </row>
    <row r="1445" spans="1:6" ht="30">
      <c r="A1445" s="21" t="str">
        <f t="shared" si="25"/>
        <v>Directeur général adjoint des services des communes de plus de 400 000 habitants 8e échelon</v>
      </c>
      <c r="B1445" s="10" t="str">
        <f>Filières!$A$42</f>
        <v>EMPLOI_FONCTIONNEL</v>
      </c>
      <c r="C1445" s="10" t="str">
        <f>Grades!$A$89</f>
        <v>Directeur_général_adjoint_services_communes</v>
      </c>
      <c r="D1445" s="10" t="str">
        <f>Grades!$A$94</f>
        <v>Directeur général adjoint des services des communes de plus de 400 000 habitants</v>
      </c>
      <c r="E1445" s="9" t="s">
        <v>59</v>
      </c>
      <c r="F1445" s="23" t="s">
        <v>332</v>
      </c>
    </row>
    <row r="1446" spans="1:6" ht="30">
      <c r="A1446" s="21" t="str">
        <f t="shared" si="25"/>
        <v>Directeur général adjoint des services des communes de plus de 400 000 habitants 7e échelon</v>
      </c>
      <c r="B1446" s="10" t="str">
        <f>Filières!$A$42</f>
        <v>EMPLOI_FONCTIONNEL</v>
      </c>
      <c r="C1446" s="10" t="str">
        <f>Grades!$A$89</f>
        <v>Directeur_général_adjoint_services_communes</v>
      </c>
      <c r="D1446" s="10" t="str">
        <f>Grades!$A$94</f>
        <v>Directeur général adjoint des services des communes de plus de 400 000 habitants</v>
      </c>
      <c r="E1446" s="9" t="s">
        <v>61</v>
      </c>
      <c r="F1446" s="23">
        <v>1012</v>
      </c>
    </row>
    <row r="1447" spans="1:6" ht="30">
      <c r="A1447" s="21" t="str">
        <f t="shared" si="25"/>
        <v>Directeur général adjoint des services des communes de plus de 400 000 habitants 6e échelon</v>
      </c>
      <c r="B1447" s="10" t="str">
        <f>Filières!$A$42</f>
        <v>EMPLOI_FONCTIONNEL</v>
      </c>
      <c r="C1447" s="10" t="str">
        <f>Grades!$A$89</f>
        <v>Directeur_général_adjoint_services_communes</v>
      </c>
      <c r="D1447" s="10" t="str">
        <f>Grades!$A$94</f>
        <v>Directeur général adjoint des services des communes de plus de 400 000 habitants</v>
      </c>
      <c r="E1447" s="9" t="s">
        <v>63</v>
      </c>
      <c r="F1447" s="23">
        <v>981</v>
      </c>
    </row>
    <row r="1448" spans="1:6" ht="30">
      <c r="A1448" s="21" t="str">
        <f t="shared" si="25"/>
        <v>Directeur général adjoint des services des communes de plus de 400 000 habitants 5e échelon</v>
      </c>
      <c r="B1448" s="10" t="str">
        <f>Filières!$A$42</f>
        <v>EMPLOI_FONCTIONNEL</v>
      </c>
      <c r="C1448" s="10" t="str">
        <f>Grades!$A$89</f>
        <v>Directeur_général_adjoint_services_communes</v>
      </c>
      <c r="D1448" s="10" t="str">
        <f>Grades!$A$94</f>
        <v>Directeur général adjoint des services des communes de plus de 400 000 habitants</v>
      </c>
      <c r="E1448" s="9" t="s">
        <v>64</v>
      </c>
      <c r="F1448" s="23">
        <v>947</v>
      </c>
    </row>
    <row r="1449" spans="1:6" ht="30">
      <c r="A1449" s="21" t="str">
        <f t="shared" si="25"/>
        <v>Directeur général adjoint des services des communes de plus de 400 000 habitants 4e échelon</v>
      </c>
      <c r="B1449" s="10" t="str">
        <f>Filières!$A$42</f>
        <v>EMPLOI_FONCTIONNEL</v>
      </c>
      <c r="C1449" s="10" t="str">
        <f>Grades!$A$89</f>
        <v>Directeur_général_adjoint_services_communes</v>
      </c>
      <c r="D1449" s="10" t="str">
        <f>Grades!$A$94</f>
        <v>Directeur général adjoint des services des communes de plus de 400 000 habitants</v>
      </c>
      <c r="E1449" s="9" t="s">
        <v>66</v>
      </c>
      <c r="F1449" s="23">
        <v>911</v>
      </c>
    </row>
    <row r="1450" spans="1:6" ht="30">
      <c r="A1450" s="21" t="str">
        <f t="shared" si="25"/>
        <v>Directeur général adjoint des services des communes de plus de 400 000 habitants 3e échelon</v>
      </c>
      <c r="B1450" s="10" t="str">
        <f>Filières!$A$42</f>
        <v>EMPLOI_FONCTIONNEL</v>
      </c>
      <c r="C1450" s="10" t="str">
        <f>Grades!$A$89</f>
        <v>Directeur_général_adjoint_services_communes</v>
      </c>
      <c r="D1450" s="10" t="str">
        <f>Grades!$A$94</f>
        <v>Directeur général adjoint des services des communes de plus de 400 000 habitants</v>
      </c>
      <c r="E1450" s="9" t="s">
        <v>24</v>
      </c>
      <c r="F1450" s="23">
        <v>877</v>
      </c>
    </row>
    <row r="1451" spans="1:6" ht="30">
      <c r="A1451" s="21" t="str">
        <f t="shared" si="25"/>
        <v>Directeur général adjoint des services des communes de plus de 400 000 habitants 2e échelon</v>
      </c>
      <c r="B1451" s="10" t="str">
        <f>Filières!$A$42</f>
        <v>EMPLOI_FONCTIONNEL</v>
      </c>
      <c r="C1451" s="10" t="str">
        <f>Grades!$A$89</f>
        <v>Directeur_général_adjoint_services_communes</v>
      </c>
      <c r="D1451" s="10" t="str">
        <f>Grades!$A$94</f>
        <v>Directeur général adjoint des services des communes de plus de 400 000 habitants</v>
      </c>
      <c r="E1451" s="9" t="s">
        <v>67</v>
      </c>
      <c r="F1451" s="23">
        <v>847</v>
      </c>
    </row>
    <row r="1452" spans="1:6" ht="30">
      <c r="A1452" s="21" t="str">
        <f t="shared" si="25"/>
        <v>Directeur général adjoint des services des communes de plus de 400 000 habitants 1er échelon</v>
      </c>
      <c r="B1452" s="10" t="str">
        <f>Filières!$A$42</f>
        <v>EMPLOI_FONCTIONNEL</v>
      </c>
      <c r="C1452" s="10" t="str">
        <f>Grades!$A$89</f>
        <v>Directeur_général_adjoint_services_communes</v>
      </c>
      <c r="D1452" s="10" t="str">
        <f>Grades!$A$94</f>
        <v>Directeur général adjoint des services des communes de plus de 400 000 habitants</v>
      </c>
      <c r="E1452" s="9" t="s">
        <v>68</v>
      </c>
      <c r="F1452" s="23">
        <v>817</v>
      </c>
    </row>
    <row r="1453" spans="1:6" ht="30">
      <c r="A1453" s="21" t="str">
        <f t="shared" si="25"/>
        <v>Directeur général des services des départements jusqu’à 900 000 habitants 7e échelon</v>
      </c>
      <c r="B1453" s="10" t="str">
        <f>Filières!$A$42</f>
        <v>EMPLOI_FONCTIONNEL</v>
      </c>
      <c r="C1453" s="10" t="str">
        <f>Grades!$C$89</f>
        <v>Directeur_général_services_départements</v>
      </c>
      <c r="D1453" s="10" t="str">
        <f>Grades!$C$90</f>
        <v>Directeur général des services des départements jusqu’à 900 000 habitants</v>
      </c>
      <c r="E1453" s="9" t="s">
        <v>61</v>
      </c>
      <c r="F1453" s="23" t="s">
        <v>336</v>
      </c>
    </row>
    <row r="1454" spans="1:6" ht="30">
      <c r="A1454" s="21" t="str">
        <f t="shared" si="25"/>
        <v>Directeur général des services des départements jusqu’à 900 000 habitants 6e échelon</v>
      </c>
      <c r="B1454" s="10" t="str">
        <f>Filières!$A$42</f>
        <v>EMPLOI_FONCTIONNEL</v>
      </c>
      <c r="C1454" s="10" t="str">
        <f>Grades!$C$89</f>
        <v>Directeur_général_services_départements</v>
      </c>
      <c r="D1454" s="10" t="str">
        <f>Grades!$C$90</f>
        <v>Directeur général des services des départements jusqu’à 900 000 habitants</v>
      </c>
      <c r="E1454" s="9" t="s">
        <v>63</v>
      </c>
      <c r="F1454" s="23" t="s">
        <v>333</v>
      </c>
    </row>
    <row r="1455" spans="1:6" ht="30">
      <c r="A1455" s="21" t="str">
        <f t="shared" si="25"/>
        <v>Directeur général des services des départements jusqu’à 900 000 habitants 5e échelon</v>
      </c>
      <c r="B1455" s="10" t="str">
        <f>Filières!$A$42</f>
        <v>EMPLOI_FONCTIONNEL</v>
      </c>
      <c r="C1455" s="10" t="str">
        <f>Grades!$C$89</f>
        <v>Directeur_général_services_départements</v>
      </c>
      <c r="D1455" s="10" t="str">
        <f>Grades!$C$90</f>
        <v>Directeur général des services des départements jusqu’à 900 000 habitants</v>
      </c>
      <c r="E1455" s="9" t="s">
        <v>64</v>
      </c>
      <c r="F1455" s="23" t="s">
        <v>334</v>
      </c>
    </row>
    <row r="1456" spans="1:6" ht="30">
      <c r="A1456" s="21" t="str">
        <f t="shared" si="25"/>
        <v>Directeur général des services des départements jusqu’à 900 000 habitants 4e échelon</v>
      </c>
      <c r="B1456" s="10" t="str">
        <f>Filières!$A$42</f>
        <v>EMPLOI_FONCTIONNEL</v>
      </c>
      <c r="C1456" s="10" t="str">
        <f>Grades!$C$89</f>
        <v>Directeur_général_services_départements</v>
      </c>
      <c r="D1456" s="10" t="str">
        <f>Grades!$C$90</f>
        <v>Directeur général des services des départements jusqu’à 900 000 habitants</v>
      </c>
      <c r="E1456" s="9" t="s">
        <v>66</v>
      </c>
      <c r="F1456" s="23" t="s">
        <v>332</v>
      </c>
    </row>
    <row r="1457" spans="1:6" ht="30">
      <c r="A1457" s="21" t="str">
        <f t="shared" si="25"/>
        <v>Directeur général des services des départements jusqu’à 900 000 habitants 3e échelon</v>
      </c>
      <c r="B1457" s="10" t="str">
        <f>Filières!$A$42</f>
        <v>EMPLOI_FONCTIONNEL</v>
      </c>
      <c r="C1457" s="10" t="str">
        <f>Grades!$C$89</f>
        <v>Directeur_général_services_départements</v>
      </c>
      <c r="D1457" s="10" t="str">
        <f>Grades!$C$90</f>
        <v>Directeur général des services des départements jusqu’à 900 000 habitants</v>
      </c>
      <c r="E1457" s="9" t="s">
        <v>24</v>
      </c>
      <c r="F1457" s="23">
        <v>1027</v>
      </c>
    </row>
    <row r="1458" spans="1:6" ht="30">
      <c r="A1458" s="21" t="str">
        <f t="shared" si="25"/>
        <v>Directeur général des services des départements jusqu’à 900 000 habitants 2e échelon</v>
      </c>
      <c r="B1458" s="10" t="str">
        <f>Filières!$A$42</f>
        <v>EMPLOI_FONCTIONNEL</v>
      </c>
      <c r="C1458" s="10" t="str">
        <f>Grades!$C$89</f>
        <v>Directeur_général_services_départements</v>
      </c>
      <c r="D1458" s="10" t="str">
        <f>Grades!$C$90</f>
        <v>Directeur général des services des départements jusqu’à 900 000 habitants</v>
      </c>
      <c r="E1458" s="9" t="s">
        <v>67</v>
      </c>
      <c r="F1458" s="23">
        <v>953</v>
      </c>
    </row>
    <row r="1459" spans="1:6" ht="30">
      <c r="A1459" s="21" t="str">
        <f t="shared" si="25"/>
        <v>Directeur général des services des départements jusqu’à 900 000 habitants 1er échelon</v>
      </c>
      <c r="B1459" s="10" t="str">
        <f>Filières!$A$42</f>
        <v>EMPLOI_FONCTIONNEL</v>
      </c>
      <c r="C1459" s="10" t="str">
        <f>Grades!$C$89</f>
        <v>Directeur_général_services_départements</v>
      </c>
      <c r="D1459" s="10" t="str">
        <f>Grades!$C$90</f>
        <v>Directeur général des services des départements jusqu’à 900 000 habitants</v>
      </c>
      <c r="E1459" s="9" t="s">
        <v>68</v>
      </c>
      <c r="F1459" s="23">
        <v>898</v>
      </c>
    </row>
    <row r="1460" spans="1:6" ht="30">
      <c r="A1460" s="21" t="str">
        <f t="shared" si="25"/>
        <v>Directeur général des services des départements de plus de 900 000 habitants 6e échelon</v>
      </c>
      <c r="B1460" s="10" t="str">
        <f>Filières!$A$42</f>
        <v>EMPLOI_FONCTIONNEL</v>
      </c>
      <c r="C1460" s="10" t="str">
        <f>Grades!$C$89</f>
        <v>Directeur_général_services_départements</v>
      </c>
      <c r="D1460" s="10" t="str">
        <f>Grades!$C$91</f>
        <v>Directeur général des services des départements de plus de 900 000 habitants</v>
      </c>
      <c r="E1460" s="9" t="s">
        <v>63</v>
      </c>
      <c r="F1460" s="23" t="s">
        <v>335</v>
      </c>
    </row>
    <row r="1461" spans="1:6" ht="30">
      <c r="A1461" s="21" t="str">
        <f t="shared" si="25"/>
        <v>Directeur général des services des départements de plus de 900 000 habitants 5e échelon</v>
      </c>
      <c r="B1461" s="10" t="str">
        <f>Filières!$A$42</f>
        <v>EMPLOI_FONCTIONNEL</v>
      </c>
      <c r="C1461" s="10" t="str">
        <f>Grades!$C$89</f>
        <v>Directeur_général_services_départements</v>
      </c>
      <c r="D1461" s="10" t="str">
        <f>Grades!$C$91</f>
        <v>Directeur général des services des départements de plus de 900 000 habitants</v>
      </c>
      <c r="E1461" s="9" t="s">
        <v>64</v>
      </c>
      <c r="F1461" s="23" t="s">
        <v>336</v>
      </c>
    </row>
    <row r="1462" spans="1:6" ht="30">
      <c r="A1462" s="21" t="str">
        <f t="shared" si="25"/>
        <v>Directeur général des services des départements de plus de 900 000 habitants 4e échelon</v>
      </c>
      <c r="B1462" s="10" t="str">
        <f>Filières!$A$42</f>
        <v>EMPLOI_FONCTIONNEL</v>
      </c>
      <c r="C1462" s="10" t="str">
        <f>Grades!$C$89</f>
        <v>Directeur_général_services_départements</v>
      </c>
      <c r="D1462" s="10" t="str">
        <f>Grades!$C$91</f>
        <v>Directeur général des services des départements de plus de 900 000 habitants</v>
      </c>
      <c r="E1462" s="9" t="s">
        <v>66</v>
      </c>
      <c r="F1462" s="23" t="s">
        <v>333</v>
      </c>
    </row>
    <row r="1463" spans="1:6" ht="30">
      <c r="A1463" s="21" t="str">
        <f t="shared" si="25"/>
        <v>Directeur général des services des départements de plus de 900 000 habitants 3e échelon</v>
      </c>
      <c r="B1463" s="10" t="str">
        <f>Filières!$A$42</f>
        <v>EMPLOI_FONCTIONNEL</v>
      </c>
      <c r="C1463" s="10" t="str">
        <f>Grades!$C$89</f>
        <v>Directeur_général_services_départements</v>
      </c>
      <c r="D1463" s="10" t="str">
        <f>Grades!$C$91</f>
        <v>Directeur général des services des départements de plus de 900 000 habitants</v>
      </c>
      <c r="E1463" s="9" t="s">
        <v>24</v>
      </c>
      <c r="F1463" s="23" t="s">
        <v>334</v>
      </c>
    </row>
    <row r="1464" spans="1:6" ht="30">
      <c r="A1464" s="21" t="str">
        <f t="shared" si="25"/>
        <v>Directeur général des services des départements de plus de 900 000 habitants 2e échelon</v>
      </c>
      <c r="B1464" s="10" t="str">
        <f>Filières!$A$42</f>
        <v>EMPLOI_FONCTIONNEL</v>
      </c>
      <c r="C1464" s="10" t="str">
        <f>Grades!$C$89</f>
        <v>Directeur_général_services_départements</v>
      </c>
      <c r="D1464" s="10" t="str">
        <f>Grades!$C$91</f>
        <v>Directeur général des services des départements de plus de 900 000 habitants</v>
      </c>
      <c r="E1464" s="9" t="s">
        <v>67</v>
      </c>
      <c r="F1464" s="23" t="s">
        <v>332</v>
      </c>
    </row>
    <row r="1465" spans="1:6" ht="30">
      <c r="A1465" s="21" t="str">
        <f t="shared" si="25"/>
        <v>Directeur général des services des départements de plus de 900 000 habitants 1er échelon</v>
      </c>
      <c r="B1465" s="10" t="str">
        <f>Filières!$A$42</f>
        <v>EMPLOI_FONCTIONNEL</v>
      </c>
      <c r="C1465" s="10" t="str">
        <f>Grades!$C$89</f>
        <v>Directeur_général_services_départements</v>
      </c>
      <c r="D1465" s="10" t="str">
        <f>Grades!$C$91</f>
        <v>Directeur général des services des départements de plus de 900 000 habitants</v>
      </c>
      <c r="E1465" s="9" t="s">
        <v>68</v>
      </c>
      <c r="F1465" s="23">
        <v>1027</v>
      </c>
    </row>
    <row r="1466" spans="1:6" ht="30">
      <c r="A1466" s="21" t="str">
        <f t="shared" si="25"/>
        <v>Directeur général adjoint des services des départements jusqu’à 900 000 habitants 7e échelon</v>
      </c>
      <c r="B1466" s="10" t="str">
        <f>Filières!$A$42</f>
        <v>EMPLOI_FONCTIONNEL</v>
      </c>
      <c r="C1466" s="10" t="str">
        <f>Grades!$E$89</f>
        <v>Directeur_général_adjoint_services_départements</v>
      </c>
      <c r="D1466" s="10" t="str">
        <f>Grades!$E$90</f>
        <v>Directeur général adjoint des services des départements jusqu’à 900 000 habitants</v>
      </c>
      <c r="E1466" s="9" t="s">
        <v>61</v>
      </c>
      <c r="F1466" s="23" t="s">
        <v>332</v>
      </c>
    </row>
    <row r="1467" spans="1:6" ht="30">
      <c r="A1467" s="21" t="str">
        <f t="shared" si="25"/>
        <v>Directeur général adjoint des services des départements jusqu’à 900 000 habitants 6e échelon</v>
      </c>
      <c r="B1467" s="10" t="str">
        <f>Filières!$A$42</f>
        <v>EMPLOI_FONCTIONNEL</v>
      </c>
      <c r="C1467" s="10" t="str">
        <f>Grades!$E$89</f>
        <v>Directeur_général_adjoint_services_départements</v>
      </c>
      <c r="D1467" s="10" t="str">
        <f>Grades!$E$90</f>
        <v>Directeur général adjoint des services des départements jusqu’à 900 000 habitants</v>
      </c>
      <c r="E1467" s="9" t="s">
        <v>63</v>
      </c>
      <c r="F1467" s="23">
        <v>1027</v>
      </c>
    </row>
    <row r="1468" spans="1:6" ht="30">
      <c r="A1468" s="21" t="str">
        <f t="shared" si="25"/>
        <v>Directeur général adjoint des services des départements jusqu’à 900 000 habitants 5e échelon</v>
      </c>
      <c r="B1468" s="10" t="str">
        <f>Filières!$A$42</f>
        <v>EMPLOI_FONCTIONNEL</v>
      </c>
      <c r="C1468" s="10" t="str">
        <f>Grades!$E$89</f>
        <v>Directeur_général_adjoint_services_départements</v>
      </c>
      <c r="D1468" s="10" t="str">
        <f>Grades!$E$90</f>
        <v>Directeur général adjoint des services des départements jusqu’à 900 000 habitants</v>
      </c>
      <c r="E1468" s="9" t="s">
        <v>64</v>
      </c>
      <c r="F1468" s="23">
        <v>953</v>
      </c>
    </row>
    <row r="1469" spans="1:6" ht="30">
      <c r="A1469" s="21" t="str">
        <f aca="true" t="shared" si="26" ref="A1469:A1514">D1469&amp;" "&amp;E1469</f>
        <v>Directeur général adjoint des services des départements jusqu’à 900 000 habitants 4e échelon</v>
      </c>
      <c r="B1469" s="10" t="str">
        <f>Filières!$A$42</f>
        <v>EMPLOI_FONCTIONNEL</v>
      </c>
      <c r="C1469" s="10" t="str">
        <f>Grades!$E$89</f>
        <v>Directeur_général_adjoint_services_départements</v>
      </c>
      <c r="D1469" s="10" t="str">
        <f>Grades!$E$90</f>
        <v>Directeur général adjoint des services des départements jusqu’à 900 000 habitants</v>
      </c>
      <c r="E1469" s="9" t="s">
        <v>66</v>
      </c>
      <c r="F1469" s="23">
        <v>898</v>
      </c>
    </row>
    <row r="1470" spans="1:6" ht="30">
      <c r="A1470" s="21" t="str">
        <f t="shared" si="26"/>
        <v>Directeur général adjoint des services des départements jusqu’à 900 000 habitants 3e échelon</v>
      </c>
      <c r="B1470" s="10" t="str">
        <f>Filières!$A$42</f>
        <v>EMPLOI_FONCTIONNEL</v>
      </c>
      <c r="C1470" s="10" t="str">
        <f>Grades!$E$89</f>
        <v>Directeur_général_adjoint_services_départements</v>
      </c>
      <c r="D1470" s="10" t="str">
        <f>Grades!$E$90</f>
        <v>Directeur général adjoint des services des départements jusqu’à 900 000 habitants</v>
      </c>
      <c r="E1470" s="9" t="s">
        <v>24</v>
      </c>
      <c r="F1470" s="23">
        <v>831</v>
      </c>
    </row>
    <row r="1471" spans="1:6" ht="30">
      <c r="A1471" s="21" t="str">
        <f t="shared" si="26"/>
        <v>Directeur général adjoint des services des départements jusqu’à 900 000 habitants 2e échelon</v>
      </c>
      <c r="B1471" s="10" t="str">
        <f>Filières!$A$42</f>
        <v>EMPLOI_FONCTIONNEL</v>
      </c>
      <c r="C1471" s="10" t="str">
        <f>Grades!$E$89</f>
        <v>Directeur_général_adjoint_services_départements</v>
      </c>
      <c r="D1471" s="10" t="str">
        <f>Grades!$E$90</f>
        <v>Directeur général adjoint des services des départements jusqu’à 900 000 habitants</v>
      </c>
      <c r="E1471" s="9" t="s">
        <v>67</v>
      </c>
      <c r="F1471" s="23">
        <v>762</v>
      </c>
    </row>
    <row r="1472" spans="1:6" ht="30">
      <c r="A1472" s="21" t="str">
        <f t="shared" si="26"/>
        <v>Directeur général adjoint des services des départements jusqu’à 900 000 habitants 1er échelon</v>
      </c>
      <c r="B1472" s="10" t="str">
        <f>Filières!$A$42</f>
        <v>EMPLOI_FONCTIONNEL</v>
      </c>
      <c r="C1472" s="10" t="str">
        <f>Grades!$E$89</f>
        <v>Directeur_général_adjoint_services_départements</v>
      </c>
      <c r="D1472" s="10" t="str">
        <f>Grades!$E$90</f>
        <v>Directeur général adjoint des services des départements jusqu’à 900 000 habitants</v>
      </c>
      <c r="E1472" s="9" t="s">
        <v>68</v>
      </c>
      <c r="F1472" s="23">
        <v>713</v>
      </c>
    </row>
    <row r="1473" spans="1:6" ht="30">
      <c r="A1473" s="21" t="str">
        <f t="shared" si="26"/>
        <v>Directeur général adjoint des services des départements de plus de 900 000 habitants 6e échelon</v>
      </c>
      <c r="B1473" s="10" t="str">
        <f>Filières!$A$42</f>
        <v>EMPLOI_FONCTIONNEL</v>
      </c>
      <c r="C1473" s="10" t="str">
        <f>Grades!$E$89</f>
        <v>Directeur_général_adjoint_services_départements</v>
      </c>
      <c r="D1473" s="10" t="str">
        <f>Grades!$E$91</f>
        <v>Directeur général adjoint des services des départements de plus de 900 000 habitants</v>
      </c>
      <c r="E1473" s="9" t="s">
        <v>63</v>
      </c>
      <c r="F1473" s="23" t="s">
        <v>334</v>
      </c>
    </row>
    <row r="1474" spans="1:6" ht="30">
      <c r="A1474" s="21" t="str">
        <f t="shared" si="26"/>
        <v>Directeur général adjoint des services des départements de plus de 900 000 habitants 5e échelon</v>
      </c>
      <c r="B1474" s="10" t="str">
        <f>Filières!$A$42</f>
        <v>EMPLOI_FONCTIONNEL</v>
      </c>
      <c r="C1474" s="10" t="str">
        <f>Grades!$E$89</f>
        <v>Directeur_général_adjoint_services_départements</v>
      </c>
      <c r="D1474" s="10" t="str">
        <f>Grades!$E$91</f>
        <v>Directeur général adjoint des services des départements de plus de 900 000 habitants</v>
      </c>
      <c r="E1474" s="9" t="s">
        <v>64</v>
      </c>
      <c r="F1474" s="23" t="s">
        <v>332</v>
      </c>
    </row>
    <row r="1475" spans="1:6" ht="30">
      <c r="A1475" s="21" t="str">
        <f t="shared" si="26"/>
        <v>Directeur général adjoint des services des départements de plus de 900 000 habitants 4e échelon</v>
      </c>
      <c r="B1475" s="10" t="str">
        <f>Filières!$A$42</f>
        <v>EMPLOI_FONCTIONNEL</v>
      </c>
      <c r="C1475" s="10" t="str">
        <f>Grades!$E$89</f>
        <v>Directeur_général_adjoint_services_départements</v>
      </c>
      <c r="D1475" s="10" t="str">
        <f>Grades!$E$91</f>
        <v>Directeur général adjoint des services des départements de plus de 900 000 habitants</v>
      </c>
      <c r="E1475" s="9" t="s">
        <v>66</v>
      </c>
      <c r="F1475" s="23">
        <v>1027</v>
      </c>
    </row>
    <row r="1476" spans="1:6" ht="30">
      <c r="A1476" s="21" t="str">
        <f t="shared" si="26"/>
        <v>Directeur général adjoint des services des départements de plus de 900 000 habitants 3e échelon</v>
      </c>
      <c r="B1476" s="10" t="str">
        <f>Filières!$A$42</f>
        <v>EMPLOI_FONCTIONNEL</v>
      </c>
      <c r="C1476" s="10" t="str">
        <f>Grades!$E$89</f>
        <v>Directeur_général_adjoint_services_départements</v>
      </c>
      <c r="D1476" s="10" t="str">
        <f>Grades!$E$91</f>
        <v>Directeur général adjoint des services des départements de plus de 900 000 habitants</v>
      </c>
      <c r="E1476" s="9" t="s">
        <v>24</v>
      </c>
      <c r="F1476" s="23">
        <v>953</v>
      </c>
    </row>
    <row r="1477" spans="1:6" ht="30">
      <c r="A1477" s="21" t="str">
        <f t="shared" si="26"/>
        <v>Directeur général adjoint des services des départements de plus de 900 000 habitants 2e échelon</v>
      </c>
      <c r="B1477" s="10" t="str">
        <f>Filières!$A$42</f>
        <v>EMPLOI_FONCTIONNEL</v>
      </c>
      <c r="C1477" s="10" t="str">
        <f>Grades!$E$89</f>
        <v>Directeur_général_adjoint_services_départements</v>
      </c>
      <c r="D1477" s="10" t="str">
        <f>Grades!$E$91</f>
        <v>Directeur général adjoint des services des départements de plus de 900 000 habitants</v>
      </c>
      <c r="E1477" s="9" t="s">
        <v>67</v>
      </c>
      <c r="F1477" s="23">
        <v>898</v>
      </c>
    </row>
    <row r="1478" spans="1:6" ht="30">
      <c r="A1478" s="21" t="str">
        <f t="shared" si="26"/>
        <v>Directeur général adjoint des services des départements de plus de 900 000 habitants 1er échelon</v>
      </c>
      <c r="B1478" s="10" t="str">
        <f>Filières!$A$42</f>
        <v>EMPLOI_FONCTIONNEL</v>
      </c>
      <c r="C1478" s="10" t="str">
        <f>Grades!$E$89</f>
        <v>Directeur_général_adjoint_services_départements</v>
      </c>
      <c r="D1478" s="10" t="str">
        <f>Grades!$E$91</f>
        <v>Directeur général adjoint des services des départements de plus de 900 000 habitants</v>
      </c>
      <c r="E1478" s="9" t="s">
        <v>68</v>
      </c>
      <c r="F1478" s="23">
        <v>831</v>
      </c>
    </row>
    <row r="1479" spans="1:6" ht="30">
      <c r="A1479" s="21" t="str">
        <f t="shared" si="26"/>
        <v>Directeur général des services des régions (Île-de-France) 5e échelon</v>
      </c>
      <c r="B1479" s="10" t="str">
        <f>Filières!$A$42</f>
        <v>EMPLOI_FONCTIONNEL</v>
      </c>
      <c r="C1479" s="10" t="str">
        <f>Grades!$G$89</f>
        <v>Directeur_général_services_régions</v>
      </c>
      <c r="D1479" s="10" t="str">
        <f>Grades!$G$90</f>
        <v>Directeur général des services des régions (Île-de-France)</v>
      </c>
      <c r="E1479" s="9" t="s">
        <v>64</v>
      </c>
      <c r="F1479" s="23" t="s">
        <v>337</v>
      </c>
    </row>
    <row r="1480" spans="1:6" ht="30">
      <c r="A1480" s="21" t="str">
        <f t="shared" si="26"/>
        <v>Directeur général des services des régions (Île-de-France) 4e échelon</v>
      </c>
      <c r="B1480" s="10" t="str">
        <f>Filières!$A$42</f>
        <v>EMPLOI_FONCTIONNEL</v>
      </c>
      <c r="C1480" s="10" t="str">
        <f>Grades!$G$89</f>
        <v>Directeur_général_services_régions</v>
      </c>
      <c r="D1480" s="10" t="str">
        <f>Grades!$G$90</f>
        <v>Directeur général des services des régions (Île-de-France)</v>
      </c>
      <c r="E1480" s="9" t="s">
        <v>66</v>
      </c>
      <c r="F1480" s="23" t="s">
        <v>335</v>
      </c>
    </row>
    <row r="1481" spans="1:6" ht="30">
      <c r="A1481" s="21" t="str">
        <f t="shared" si="26"/>
        <v>Directeur général des services des régions (Île-de-France) 3e échelon</v>
      </c>
      <c r="B1481" s="10" t="str">
        <f>Filières!$A$42</f>
        <v>EMPLOI_FONCTIONNEL</v>
      </c>
      <c r="C1481" s="10" t="str">
        <f>Grades!$G$89</f>
        <v>Directeur_général_services_régions</v>
      </c>
      <c r="D1481" s="10" t="str">
        <f>Grades!$G$90</f>
        <v>Directeur général des services des régions (Île-de-France)</v>
      </c>
      <c r="E1481" s="9" t="s">
        <v>24</v>
      </c>
      <c r="F1481" s="23" t="s">
        <v>336</v>
      </c>
    </row>
    <row r="1482" spans="1:6" ht="30">
      <c r="A1482" s="21" t="str">
        <f t="shared" si="26"/>
        <v>Directeur général des services des régions (Île-de-France) 2e échelon</v>
      </c>
      <c r="B1482" s="10" t="str">
        <f>Filières!$A$42</f>
        <v>EMPLOI_FONCTIONNEL</v>
      </c>
      <c r="C1482" s="10" t="str">
        <f>Grades!$G$89</f>
        <v>Directeur_général_services_régions</v>
      </c>
      <c r="D1482" s="10" t="str">
        <f>Grades!$G$90</f>
        <v>Directeur général des services des régions (Île-de-France)</v>
      </c>
      <c r="E1482" s="9" t="s">
        <v>67</v>
      </c>
      <c r="F1482" s="23" t="s">
        <v>333</v>
      </c>
    </row>
    <row r="1483" spans="1:6" ht="30">
      <c r="A1483" s="21" t="str">
        <f t="shared" si="26"/>
        <v>Directeur général des services des régions (Île-de-France) 1er échelon</v>
      </c>
      <c r="B1483" s="10" t="str">
        <f>Filières!$A$42</f>
        <v>EMPLOI_FONCTIONNEL</v>
      </c>
      <c r="C1483" s="10" t="str">
        <f>Grades!$G$89</f>
        <v>Directeur_général_services_régions</v>
      </c>
      <c r="D1483" s="10" t="str">
        <f>Grades!$G$90</f>
        <v>Directeur général des services des régions (Île-de-France)</v>
      </c>
      <c r="E1483" s="9" t="s">
        <v>68</v>
      </c>
      <c r="F1483" s="23" t="s">
        <v>334</v>
      </c>
    </row>
    <row r="1484" spans="1:6" ht="30">
      <c r="A1484" s="21" t="str">
        <f t="shared" si="26"/>
        <v>Directeur général des services des régions jusqu’à 2 000 000 d’habitants 7e échelon</v>
      </c>
      <c r="B1484" s="10" t="str">
        <f>Filières!$A$42</f>
        <v>EMPLOI_FONCTIONNEL</v>
      </c>
      <c r="C1484" s="10" t="str">
        <f>Grades!$G$89</f>
        <v>Directeur_général_services_régions</v>
      </c>
      <c r="D1484" s="10" t="str">
        <f>Grades!$G$91</f>
        <v>Directeur général des services des régions jusqu’à 2 000 000 d’habitants</v>
      </c>
      <c r="E1484" s="9" t="s">
        <v>61</v>
      </c>
      <c r="F1484" s="23" t="s">
        <v>336</v>
      </c>
    </row>
    <row r="1485" spans="1:6" ht="30">
      <c r="A1485" s="21" t="str">
        <f t="shared" si="26"/>
        <v>Directeur général des services des régions jusqu’à 2 000 000 d’habitants 6e échelon</v>
      </c>
      <c r="B1485" s="10" t="str">
        <f>Filières!$A$42</f>
        <v>EMPLOI_FONCTIONNEL</v>
      </c>
      <c r="C1485" s="10" t="str">
        <f>Grades!$G$89</f>
        <v>Directeur_général_services_régions</v>
      </c>
      <c r="D1485" s="10" t="str">
        <f>Grades!$G$91</f>
        <v>Directeur général des services des régions jusqu’à 2 000 000 d’habitants</v>
      </c>
      <c r="E1485" s="9" t="s">
        <v>63</v>
      </c>
      <c r="F1485" s="23" t="s">
        <v>333</v>
      </c>
    </row>
    <row r="1486" spans="1:6" ht="30">
      <c r="A1486" s="21" t="str">
        <f t="shared" si="26"/>
        <v>Directeur général des services des régions jusqu’à 2 000 000 d’habitants 5e échelon</v>
      </c>
      <c r="B1486" s="10" t="str">
        <f>Filières!$A$42</f>
        <v>EMPLOI_FONCTIONNEL</v>
      </c>
      <c r="C1486" s="10" t="str">
        <f>Grades!$G$89</f>
        <v>Directeur_général_services_régions</v>
      </c>
      <c r="D1486" s="10" t="str">
        <f>Grades!$G$91</f>
        <v>Directeur général des services des régions jusqu’à 2 000 000 d’habitants</v>
      </c>
      <c r="E1486" s="9" t="s">
        <v>64</v>
      </c>
      <c r="F1486" s="23" t="s">
        <v>334</v>
      </c>
    </row>
    <row r="1487" spans="1:6" ht="30">
      <c r="A1487" s="21" t="str">
        <f t="shared" si="26"/>
        <v>Directeur général des services des régions jusqu’à 2 000 000 d’habitants 4e échelon</v>
      </c>
      <c r="B1487" s="10" t="str">
        <f>Filières!$A$42</f>
        <v>EMPLOI_FONCTIONNEL</v>
      </c>
      <c r="C1487" s="10" t="str">
        <f>Grades!$G$89</f>
        <v>Directeur_général_services_régions</v>
      </c>
      <c r="D1487" s="10" t="str">
        <f>Grades!$G$91</f>
        <v>Directeur général des services des régions jusqu’à 2 000 000 d’habitants</v>
      </c>
      <c r="E1487" s="9" t="s">
        <v>66</v>
      </c>
      <c r="F1487" s="23" t="s">
        <v>332</v>
      </c>
    </row>
    <row r="1488" spans="1:6" ht="30">
      <c r="A1488" s="21" t="str">
        <f t="shared" si="26"/>
        <v>Directeur général des services des régions jusqu’à 2 000 000 d’habitants 3e échelon</v>
      </c>
      <c r="B1488" s="10" t="str">
        <f>Filières!$A$42</f>
        <v>EMPLOI_FONCTIONNEL</v>
      </c>
      <c r="C1488" s="10" t="str">
        <f>Grades!$G$89</f>
        <v>Directeur_général_services_régions</v>
      </c>
      <c r="D1488" s="10" t="str">
        <f>Grades!$G$91</f>
        <v>Directeur général des services des régions jusqu’à 2 000 000 d’habitants</v>
      </c>
      <c r="E1488" s="9" t="s">
        <v>24</v>
      </c>
      <c r="F1488" s="23">
        <v>1027</v>
      </c>
    </row>
    <row r="1489" spans="1:6" ht="30">
      <c r="A1489" s="21" t="str">
        <f t="shared" si="26"/>
        <v>Directeur général des services des régions jusqu’à 2 000 000 d’habitants 2e échelon</v>
      </c>
      <c r="B1489" s="10" t="str">
        <f>Filières!$A$42</f>
        <v>EMPLOI_FONCTIONNEL</v>
      </c>
      <c r="C1489" s="10" t="str">
        <f>Grades!$G$89</f>
        <v>Directeur_général_services_régions</v>
      </c>
      <c r="D1489" s="10" t="str">
        <f>Grades!$G$91</f>
        <v>Directeur général des services des régions jusqu’à 2 000 000 d’habitants</v>
      </c>
      <c r="E1489" s="9" t="s">
        <v>67</v>
      </c>
      <c r="F1489" s="23">
        <v>953</v>
      </c>
    </row>
    <row r="1490" spans="1:6" ht="30">
      <c r="A1490" s="21" t="str">
        <f t="shared" si="26"/>
        <v>Directeur général des services des régions jusqu’à 2 000 000 d’habitants 1er échelon</v>
      </c>
      <c r="B1490" s="10" t="str">
        <f>Filières!$A$42</f>
        <v>EMPLOI_FONCTIONNEL</v>
      </c>
      <c r="C1490" s="10" t="str">
        <f>Grades!$G$89</f>
        <v>Directeur_général_services_régions</v>
      </c>
      <c r="D1490" s="10" t="str">
        <f>Grades!$G$91</f>
        <v>Directeur général des services des régions jusqu’à 2 000 000 d’habitants</v>
      </c>
      <c r="E1490" s="9" t="s">
        <v>68</v>
      </c>
      <c r="F1490" s="23">
        <v>898</v>
      </c>
    </row>
    <row r="1491" spans="1:6" ht="30">
      <c r="A1491" s="21" t="str">
        <f t="shared" si="26"/>
        <v>Directeur général des services des régions de plus de 2 000 000 d’habitants 6e échelon</v>
      </c>
      <c r="B1491" s="10" t="str">
        <f>Filières!$A$42</f>
        <v>EMPLOI_FONCTIONNEL</v>
      </c>
      <c r="C1491" s="10" t="str">
        <f>Grades!$G$89</f>
        <v>Directeur_général_services_régions</v>
      </c>
      <c r="D1491" s="10" t="str">
        <f>Grades!$G$92</f>
        <v>Directeur général des services des régions de plus de 2 000 000 d’habitants</v>
      </c>
      <c r="E1491" s="9" t="s">
        <v>63</v>
      </c>
      <c r="F1491" s="23" t="s">
        <v>335</v>
      </c>
    </row>
    <row r="1492" spans="1:6" ht="30">
      <c r="A1492" s="21" t="str">
        <f t="shared" si="26"/>
        <v>Directeur général des services des régions de plus de 2 000 000 d’habitants 5e échelon</v>
      </c>
      <c r="B1492" s="10" t="str">
        <f>Filières!$A$42</f>
        <v>EMPLOI_FONCTIONNEL</v>
      </c>
      <c r="C1492" s="10" t="str">
        <f>Grades!$G$89</f>
        <v>Directeur_général_services_régions</v>
      </c>
      <c r="D1492" s="10" t="str">
        <f>Grades!$G$92</f>
        <v>Directeur général des services des régions de plus de 2 000 000 d’habitants</v>
      </c>
      <c r="E1492" s="9" t="s">
        <v>64</v>
      </c>
      <c r="F1492" s="23" t="s">
        <v>336</v>
      </c>
    </row>
    <row r="1493" spans="1:6" ht="30">
      <c r="A1493" s="21" t="str">
        <f t="shared" si="26"/>
        <v>Directeur général des services des régions de plus de 2 000 000 d’habitants 4e échelon</v>
      </c>
      <c r="B1493" s="10" t="str">
        <f>Filières!$A$42</f>
        <v>EMPLOI_FONCTIONNEL</v>
      </c>
      <c r="C1493" s="10" t="str">
        <f>Grades!$G$89</f>
        <v>Directeur_général_services_régions</v>
      </c>
      <c r="D1493" s="10" t="str">
        <f>Grades!$G$92</f>
        <v>Directeur général des services des régions de plus de 2 000 000 d’habitants</v>
      </c>
      <c r="E1493" s="9" t="s">
        <v>66</v>
      </c>
      <c r="F1493" s="23" t="s">
        <v>333</v>
      </c>
    </row>
    <row r="1494" spans="1:6" ht="30">
      <c r="A1494" s="21" t="str">
        <f t="shared" si="26"/>
        <v>Directeur général des services des régions de plus de 2 000 000 d’habitants 3e échelon</v>
      </c>
      <c r="B1494" s="10" t="str">
        <f>Filières!$A$42</f>
        <v>EMPLOI_FONCTIONNEL</v>
      </c>
      <c r="C1494" s="10" t="str">
        <f>Grades!$G$89</f>
        <v>Directeur_général_services_régions</v>
      </c>
      <c r="D1494" s="10" t="str">
        <f>Grades!$G$92</f>
        <v>Directeur général des services des régions de plus de 2 000 000 d’habitants</v>
      </c>
      <c r="E1494" s="9" t="s">
        <v>24</v>
      </c>
      <c r="F1494" s="23" t="s">
        <v>334</v>
      </c>
    </row>
    <row r="1495" spans="1:6" ht="30">
      <c r="A1495" s="21" t="str">
        <f t="shared" si="26"/>
        <v>Directeur général des services des régions de plus de 2 000 000 d’habitants 2e échelon</v>
      </c>
      <c r="B1495" s="10" t="str">
        <f>Filières!$A$42</f>
        <v>EMPLOI_FONCTIONNEL</v>
      </c>
      <c r="C1495" s="10" t="str">
        <f>Grades!$G$89</f>
        <v>Directeur_général_services_régions</v>
      </c>
      <c r="D1495" s="10" t="str">
        <f>Grades!$G$92</f>
        <v>Directeur général des services des régions de plus de 2 000 000 d’habitants</v>
      </c>
      <c r="E1495" s="9" t="s">
        <v>67</v>
      </c>
      <c r="F1495" s="23" t="s">
        <v>332</v>
      </c>
    </row>
    <row r="1496" spans="1:6" ht="30">
      <c r="A1496" s="21" t="str">
        <f t="shared" si="26"/>
        <v>Directeur général des services des régions de plus de 2 000 000 d’habitants 1er échelon</v>
      </c>
      <c r="B1496" s="10" t="str">
        <f>Filières!$A$42</f>
        <v>EMPLOI_FONCTIONNEL</v>
      </c>
      <c r="C1496" s="10" t="str">
        <f>Grades!$G$89</f>
        <v>Directeur_général_services_régions</v>
      </c>
      <c r="D1496" s="10" t="str">
        <f>Grades!$G$92</f>
        <v>Directeur général des services des régions de plus de 2 000 000 d’habitants</v>
      </c>
      <c r="E1496" s="9" t="s">
        <v>68</v>
      </c>
      <c r="F1496" s="23">
        <v>1027</v>
      </c>
    </row>
    <row r="1497" spans="1:6" ht="30">
      <c r="A1497" s="21" t="str">
        <f t="shared" si="26"/>
        <v>Directeur général adjoint des services des régions (Île-de-France) 5e échelon</v>
      </c>
      <c r="B1497" s="10" t="str">
        <f>Filières!$A$42</f>
        <v>EMPLOI_FONCTIONNEL</v>
      </c>
      <c r="C1497" s="10" t="str">
        <f>Grades!$A$96</f>
        <v>Directeur_général_adjoint_services_régions</v>
      </c>
      <c r="D1497" s="10" t="str">
        <f>Grades!$A$97</f>
        <v>Directeur général adjoint des services des régions (Île-de-France)</v>
      </c>
      <c r="E1497" s="9" t="s">
        <v>64</v>
      </c>
      <c r="F1497" s="23" t="s">
        <v>336</v>
      </c>
    </row>
    <row r="1498" spans="1:6" ht="30">
      <c r="A1498" s="21" t="str">
        <f t="shared" si="26"/>
        <v>Directeur général adjoint des services des régions (Île-de-France) 4e échelon</v>
      </c>
      <c r="B1498" s="10" t="str">
        <f>Filières!$A$42</f>
        <v>EMPLOI_FONCTIONNEL</v>
      </c>
      <c r="C1498" s="10" t="str">
        <f>Grades!$A$96</f>
        <v>Directeur_général_adjoint_services_régions</v>
      </c>
      <c r="D1498" s="10" t="str">
        <f>Grades!$A$97</f>
        <v>Directeur général adjoint des services des régions (Île-de-France)</v>
      </c>
      <c r="E1498" s="9" t="s">
        <v>66</v>
      </c>
      <c r="F1498" s="23" t="s">
        <v>333</v>
      </c>
    </row>
    <row r="1499" spans="1:6" ht="30">
      <c r="A1499" s="21" t="str">
        <f t="shared" si="26"/>
        <v>Directeur général adjoint des services des régions (Île-de-France) 3e échelon</v>
      </c>
      <c r="B1499" s="10" t="str">
        <f>Filières!$A$42</f>
        <v>EMPLOI_FONCTIONNEL</v>
      </c>
      <c r="C1499" s="10" t="str">
        <f>Grades!$A$96</f>
        <v>Directeur_général_adjoint_services_régions</v>
      </c>
      <c r="D1499" s="10" t="str">
        <f>Grades!$A$97</f>
        <v>Directeur général adjoint des services des régions (Île-de-France)</v>
      </c>
      <c r="E1499" s="9" t="s">
        <v>24</v>
      </c>
      <c r="F1499" s="23" t="s">
        <v>334</v>
      </c>
    </row>
    <row r="1500" spans="1:6" ht="30">
      <c r="A1500" s="21" t="str">
        <f t="shared" si="26"/>
        <v>Directeur général adjoint des services des régions (Île-de-France) 2e échelon</v>
      </c>
      <c r="B1500" s="10" t="str">
        <f>Filières!$A$42</f>
        <v>EMPLOI_FONCTIONNEL</v>
      </c>
      <c r="C1500" s="10" t="str">
        <f>Grades!$A$96</f>
        <v>Directeur_général_adjoint_services_régions</v>
      </c>
      <c r="D1500" s="10" t="str">
        <f>Grades!$A$97</f>
        <v>Directeur général adjoint des services des régions (Île-de-France)</v>
      </c>
      <c r="E1500" s="9" t="s">
        <v>67</v>
      </c>
      <c r="F1500" s="23" t="s">
        <v>332</v>
      </c>
    </row>
    <row r="1501" spans="1:6" ht="30">
      <c r="A1501" s="21" t="str">
        <f t="shared" si="26"/>
        <v>Directeur général adjoint des services des régions (Île-de-France) 1er échelon</v>
      </c>
      <c r="B1501" s="10" t="str">
        <f>Filières!$A$42</f>
        <v>EMPLOI_FONCTIONNEL</v>
      </c>
      <c r="C1501" s="10" t="str">
        <f>Grades!$A$96</f>
        <v>Directeur_général_adjoint_services_régions</v>
      </c>
      <c r="D1501" s="10" t="str">
        <f>Grades!$A$97</f>
        <v>Directeur général adjoint des services des régions (Île-de-France)</v>
      </c>
      <c r="E1501" s="9" t="s">
        <v>68</v>
      </c>
      <c r="F1501" s="23">
        <v>1027</v>
      </c>
    </row>
    <row r="1502" spans="1:6" ht="30">
      <c r="A1502" s="21" t="str">
        <f t="shared" si="26"/>
        <v>Directeur général adjoint des services des régions jusqu’à 2 000 000 d’habitants 7e échelon</v>
      </c>
      <c r="B1502" s="10" t="str">
        <f>Filières!$A$42</f>
        <v>EMPLOI_FONCTIONNEL</v>
      </c>
      <c r="C1502" s="10" t="str">
        <f>Grades!$A$96</f>
        <v>Directeur_général_adjoint_services_régions</v>
      </c>
      <c r="D1502" s="10" t="str">
        <f>Grades!$A$98</f>
        <v>Directeur général adjoint des services des régions jusqu’à 2 000 000 d’habitants</v>
      </c>
      <c r="E1502" s="9" t="s">
        <v>61</v>
      </c>
      <c r="F1502" s="23" t="s">
        <v>332</v>
      </c>
    </row>
    <row r="1503" spans="1:6" ht="30">
      <c r="A1503" s="21" t="str">
        <f t="shared" si="26"/>
        <v>Directeur général adjoint des services des régions jusqu’à 2 000 000 d’habitants 6e échelon</v>
      </c>
      <c r="B1503" s="10" t="str">
        <f>Filières!$A$42</f>
        <v>EMPLOI_FONCTIONNEL</v>
      </c>
      <c r="C1503" s="10" t="str">
        <f>Grades!$A$96</f>
        <v>Directeur_général_adjoint_services_régions</v>
      </c>
      <c r="D1503" s="10" t="str">
        <f>Grades!$A$98</f>
        <v>Directeur général adjoint des services des régions jusqu’à 2 000 000 d’habitants</v>
      </c>
      <c r="E1503" s="9" t="s">
        <v>63</v>
      </c>
      <c r="F1503" s="23">
        <v>1027</v>
      </c>
    </row>
    <row r="1504" spans="1:6" ht="30">
      <c r="A1504" s="21" t="str">
        <f t="shared" si="26"/>
        <v>Directeur général adjoint des services des régions jusqu’à 2 000 000 d’habitants 5e échelon</v>
      </c>
      <c r="B1504" s="10" t="str">
        <f>Filières!$A$42</f>
        <v>EMPLOI_FONCTIONNEL</v>
      </c>
      <c r="C1504" s="10" t="str">
        <f>Grades!$A$96</f>
        <v>Directeur_général_adjoint_services_régions</v>
      </c>
      <c r="D1504" s="10" t="str">
        <f>Grades!$A$98</f>
        <v>Directeur général adjoint des services des régions jusqu’à 2 000 000 d’habitants</v>
      </c>
      <c r="E1504" s="9" t="s">
        <v>64</v>
      </c>
      <c r="F1504" s="23">
        <v>953</v>
      </c>
    </row>
    <row r="1505" spans="1:6" ht="30">
      <c r="A1505" s="21" t="str">
        <f t="shared" si="26"/>
        <v>Directeur général adjoint des services des régions jusqu’à 2 000 000 d’habitants 4e échelon</v>
      </c>
      <c r="B1505" s="10" t="str">
        <f>Filières!$A$42</f>
        <v>EMPLOI_FONCTIONNEL</v>
      </c>
      <c r="C1505" s="10" t="str">
        <f>Grades!$A$96</f>
        <v>Directeur_général_adjoint_services_régions</v>
      </c>
      <c r="D1505" s="10" t="str">
        <f>Grades!$A$98</f>
        <v>Directeur général adjoint des services des régions jusqu’à 2 000 000 d’habitants</v>
      </c>
      <c r="E1505" s="9" t="s">
        <v>66</v>
      </c>
      <c r="F1505" s="23">
        <v>898</v>
      </c>
    </row>
    <row r="1506" spans="1:6" ht="30">
      <c r="A1506" s="21" t="str">
        <f t="shared" si="26"/>
        <v>Directeur général adjoint des services des régions jusqu’à 2 000 000 d’habitants 3e échelon</v>
      </c>
      <c r="B1506" s="10" t="str">
        <f>Filières!$A$42</f>
        <v>EMPLOI_FONCTIONNEL</v>
      </c>
      <c r="C1506" s="10" t="str">
        <f>Grades!$A$96</f>
        <v>Directeur_général_adjoint_services_régions</v>
      </c>
      <c r="D1506" s="10" t="str">
        <f>Grades!$A$98</f>
        <v>Directeur général adjoint des services des régions jusqu’à 2 000 000 d’habitants</v>
      </c>
      <c r="E1506" s="9" t="s">
        <v>24</v>
      </c>
      <c r="F1506" s="23">
        <v>831</v>
      </c>
    </row>
    <row r="1507" spans="1:6" ht="30">
      <c r="A1507" s="21" t="str">
        <f t="shared" si="26"/>
        <v>Directeur général adjoint des services des régions jusqu’à 2 000 000 d’habitants 2e échelon</v>
      </c>
      <c r="B1507" s="10" t="str">
        <f>Filières!$A$42</f>
        <v>EMPLOI_FONCTIONNEL</v>
      </c>
      <c r="C1507" s="10" t="str">
        <f>Grades!$A$96</f>
        <v>Directeur_général_adjoint_services_régions</v>
      </c>
      <c r="D1507" s="10" t="str">
        <f>Grades!$A$98</f>
        <v>Directeur général adjoint des services des régions jusqu’à 2 000 000 d’habitants</v>
      </c>
      <c r="E1507" s="9" t="s">
        <v>67</v>
      </c>
      <c r="F1507" s="23">
        <v>762</v>
      </c>
    </row>
    <row r="1508" spans="1:6" ht="30">
      <c r="A1508" s="21" t="str">
        <f t="shared" si="26"/>
        <v>Directeur général adjoint des services des régions jusqu’à 2 000 000 d’habitants 1er échelon</v>
      </c>
      <c r="B1508" s="10" t="str">
        <f>Filières!$A$42</f>
        <v>EMPLOI_FONCTIONNEL</v>
      </c>
      <c r="C1508" s="10" t="str">
        <f>Grades!$A$96</f>
        <v>Directeur_général_adjoint_services_régions</v>
      </c>
      <c r="D1508" s="10" t="str">
        <f>Grades!$A$98</f>
        <v>Directeur général adjoint des services des régions jusqu’à 2 000 000 d’habitants</v>
      </c>
      <c r="E1508" s="9" t="s">
        <v>68</v>
      </c>
      <c r="F1508" s="23">
        <v>713</v>
      </c>
    </row>
    <row r="1509" spans="1:6" ht="30">
      <c r="A1509" s="21" t="str">
        <f t="shared" si="26"/>
        <v>Directeur général adjoint des services des régions de plus de 2 000 000 d’habitants 6e échelon</v>
      </c>
      <c r="B1509" s="10" t="str">
        <f>Filières!$A$42</f>
        <v>EMPLOI_FONCTIONNEL</v>
      </c>
      <c r="C1509" s="10" t="str">
        <f>Grades!$A$96</f>
        <v>Directeur_général_adjoint_services_régions</v>
      </c>
      <c r="D1509" s="10" t="str">
        <f>Grades!A$99</f>
        <v>Directeur général adjoint des services des régions de plus de 2 000 000 d’habitants</v>
      </c>
      <c r="E1509" s="9" t="s">
        <v>63</v>
      </c>
      <c r="F1509" s="23" t="s">
        <v>334</v>
      </c>
    </row>
    <row r="1510" spans="1:6" ht="30">
      <c r="A1510" s="21" t="str">
        <f t="shared" si="26"/>
        <v>Directeur général adjoint des services des régions de plus de 2 000 000 d’habitants 5e échelon</v>
      </c>
      <c r="B1510" s="10" t="str">
        <f>Filières!$A$42</f>
        <v>EMPLOI_FONCTIONNEL</v>
      </c>
      <c r="C1510" s="10" t="str">
        <f>Grades!$A$96</f>
        <v>Directeur_général_adjoint_services_régions</v>
      </c>
      <c r="D1510" s="10" t="str">
        <f>Grades!A$99</f>
        <v>Directeur général adjoint des services des régions de plus de 2 000 000 d’habitants</v>
      </c>
      <c r="E1510" s="9" t="s">
        <v>64</v>
      </c>
      <c r="F1510" s="23" t="s">
        <v>332</v>
      </c>
    </row>
    <row r="1511" spans="1:6" ht="30">
      <c r="A1511" s="21" t="str">
        <f t="shared" si="26"/>
        <v>Directeur général adjoint des services des régions de plus de 2 000 000 d’habitants 4e échelon</v>
      </c>
      <c r="B1511" s="10" t="str">
        <f>Filières!$A$42</f>
        <v>EMPLOI_FONCTIONNEL</v>
      </c>
      <c r="C1511" s="10" t="str">
        <f>Grades!$A$96</f>
        <v>Directeur_général_adjoint_services_régions</v>
      </c>
      <c r="D1511" s="10" t="str">
        <f>Grades!A$99</f>
        <v>Directeur général adjoint des services des régions de plus de 2 000 000 d’habitants</v>
      </c>
      <c r="E1511" s="9" t="s">
        <v>66</v>
      </c>
      <c r="F1511" s="23">
        <v>1027</v>
      </c>
    </row>
    <row r="1512" spans="1:6" ht="30">
      <c r="A1512" s="21" t="str">
        <f t="shared" si="26"/>
        <v>Directeur général adjoint des services des régions de plus de 2 000 000 d’habitants 3e échelon</v>
      </c>
      <c r="B1512" s="10" t="str">
        <f>Filières!$A$42</f>
        <v>EMPLOI_FONCTIONNEL</v>
      </c>
      <c r="C1512" s="10" t="str">
        <f>Grades!$A$96</f>
        <v>Directeur_général_adjoint_services_régions</v>
      </c>
      <c r="D1512" s="10" t="str">
        <f>Grades!A$99</f>
        <v>Directeur général adjoint des services des régions de plus de 2 000 000 d’habitants</v>
      </c>
      <c r="E1512" s="9" t="s">
        <v>24</v>
      </c>
      <c r="F1512" s="23">
        <v>953</v>
      </c>
    </row>
    <row r="1513" spans="1:6" ht="30">
      <c r="A1513" s="21" t="str">
        <f t="shared" si="26"/>
        <v>Directeur général adjoint des services des régions de plus de 2 000 000 d’habitants 2e échelon</v>
      </c>
      <c r="B1513" s="10" t="str">
        <f>Filières!$A$42</f>
        <v>EMPLOI_FONCTIONNEL</v>
      </c>
      <c r="C1513" s="10" t="str">
        <f>Grades!$A$96</f>
        <v>Directeur_général_adjoint_services_régions</v>
      </c>
      <c r="D1513" s="10" t="str">
        <f>Grades!A$99</f>
        <v>Directeur général adjoint des services des régions de plus de 2 000 000 d’habitants</v>
      </c>
      <c r="E1513" s="9" t="s">
        <v>67</v>
      </c>
      <c r="F1513" s="23">
        <v>898</v>
      </c>
    </row>
    <row r="1514" spans="1:6" ht="30">
      <c r="A1514" s="21" t="str">
        <f t="shared" si="26"/>
        <v>Directeur général adjoint des services des régions de plus de 2 000 000 d’habitants 1er échelon</v>
      </c>
      <c r="B1514" s="10" t="str">
        <f>Filières!$A$42</f>
        <v>EMPLOI_FONCTIONNEL</v>
      </c>
      <c r="C1514" s="10" t="str">
        <f>Grades!$A$96</f>
        <v>Directeur_général_adjoint_services_régions</v>
      </c>
      <c r="D1514" s="10" t="str">
        <f>Grades!A$99</f>
        <v>Directeur général adjoint des services des régions de plus de 2 000 000 d’habitants</v>
      </c>
      <c r="E1514" s="9" t="s">
        <v>68</v>
      </c>
      <c r="F1514" s="23">
        <v>831</v>
      </c>
    </row>
  </sheetData>
  <autoFilter ref="B1:F1514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29"/>
  <sheetViews>
    <sheetView workbookViewId="0" topLeftCell="A49">
      <selection activeCell="D2" sqref="D2:D6"/>
    </sheetView>
  </sheetViews>
  <sheetFormatPr defaultColWidth="11.57421875" defaultRowHeight="15"/>
  <cols>
    <col min="1" max="1" width="18.00390625" style="0" bestFit="1" customWidth="1"/>
    <col min="2" max="2" width="20.7109375" style="0" bestFit="1" customWidth="1"/>
  </cols>
  <sheetData>
    <row r="1" spans="1:2" ht="15">
      <c r="A1" s="3" t="s">
        <v>338</v>
      </c>
      <c r="B1" s="3" t="s">
        <v>339</v>
      </c>
    </row>
    <row r="2" spans="1:2" ht="15">
      <c r="A2" s="69">
        <v>100</v>
      </c>
      <c r="B2" s="69">
        <v>203</v>
      </c>
    </row>
    <row r="3" spans="1:2" ht="15">
      <c r="A3" s="69">
        <v>101</v>
      </c>
      <c r="B3" s="69">
        <v>204</v>
      </c>
    </row>
    <row r="4" spans="1:2" ht="15">
      <c r="A4" s="69">
        <v>102</v>
      </c>
      <c r="B4" s="69">
        <v>204</v>
      </c>
    </row>
    <row r="5" spans="1:2" ht="15">
      <c r="A5" s="69">
        <v>103</v>
      </c>
      <c r="B5" s="69">
        <v>205</v>
      </c>
    </row>
    <row r="6" spans="1:2" ht="15">
      <c r="A6" s="69">
        <v>104</v>
      </c>
      <c r="B6" s="69">
        <v>206</v>
      </c>
    </row>
    <row r="7" spans="1:2" ht="15">
      <c r="A7" s="69">
        <v>105</v>
      </c>
      <c r="B7" s="69">
        <v>207</v>
      </c>
    </row>
    <row r="8" spans="1:2" ht="15">
      <c r="A8" s="69">
        <v>106</v>
      </c>
      <c r="B8" s="69">
        <v>207</v>
      </c>
    </row>
    <row r="9" spans="1:2" ht="15">
      <c r="A9" s="69">
        <v>107</v>
      </c>
      <c r="B9" s="69">
        <v>208</v>
      </c>
    </row>
    <row r="10" spans="1:2" ht="15">
      <c r="A10" s="69">
        <v>108</v>
      </c>
      <c r="B10" s="69">
        <v>209</v>
      </c>
    </row>
    <row r="11" spans="1:2" ht="15">
      <c r="A11" s="69">
        <v>109</v>
      </c>
      <c r="B11" s="69">
        <v>210</v>
      </c>
    </row>
    <row r="12" spans="1:2" ht="15">
      <c r="A12" s="69">
        <v>110</v>
      </c>
      <c r="B12" s="69">
        <v>210</v>
      </c>
    </row>
    <row r="13" spans="1:2" ht="15">
      <c r="A13" s="69">
        <v>111</v>
      </c>
      <c r="B13" s="69">
        <v>211</v>
      </c>
    </row>
    <row r="14" spans="1:2" ht="15">
      <c r="A14" s="69">
        <v>112</v>
      </c>
      <c r="B14" s="69">
        <v>212</v>
      </c>
    </row>
    <row r="15" spans="1:2" ht="15">
      <c r="A15" s="69">
        <v>113</v>
      </c>
      <c r="B15" s="69">
        <v>213</v>
      </c>
    </row>
    <row r="16" spans="1:2" ht="15">
      <c r="A16" s="69">
        <v>114</v>
      </c>
      <c r="B16" s="69">
        <v>213</v>
      </c>
    </row>
    <row r="17" spans="1:2" ht="15">
      <c r="A17" s="69">
        <v>115</v>
      </c>
      <c r="B17" s="69">
        <v>214</v>
      </c>
    </row>
    <row r="18" spans="1:2" ht="15">
      <c r="A18" s="69">
        <v>116</v>
      </c>
      <c r="B18" s="69">
        <v>215</v>
      </c>
    </row>
    <row r="19" spans="1:2" ht="15">
      <c r="A19" s="69">
        <v>117</v>
      </c>
      <c r="B19" s="69">
        <v>215</v>
      </c>
    </row>
    <row r="20" spans="1:2" ht="15">
      <c r="A20" s="69">
        <v>118</v>
      </c>
      <c r="B20" s="69">
        <v>216</v>
      </c>
    </row>
    <row r="21" spans="1:2" ht="15">
      <c r="A21" s="69">
        <v>119</v>
      </c>
      <c r="B21" s="69">
        <v>217</v>
      </c>
    </row>
    <row r="22" spans="1:2" ht="15">
      <c r="A22" s="69">
        <v>120</v>
      </c>
      <c r="B22" s="69">
        <v>218</v>
      </c>
    </row>
    <row r="23" spans="1:2" ht="15">
      <c r="A23" s="69">
        <v>121</v>
      </c>
      <c r="B23" s="69">
        <v>219</v>
      </c>
    </row>
    <row r="24" spans="1:2" ht="15">
      <c r="A24" s="69">
        <v>122</v>
      </c>
      <c r="B24" s="69">
        <v>220</v>
      </c>
    </row>
    <row r="25" spans="1:2" ht="15">
      <c r="A25" s="69">
        <v>123</v>
      </c>
      <c r="B25" s="69">
        <v>221</v>
      </c>
    </row>
    <row r="26" spans="1:2" ht="15">
      <c r="A26" s="69">
        <v>124</v>
      </c>
      <c r="B26" s="69">
        <v>222</v>
      </c>
    </row>
    <row r="27" spans="1:2" ht="15">
      <c r="A27" s="69">
        <v>125</v>
      </c>
      <c r="B27" s="69">
        <v>222</v>
      </c>
    </row>
    <row r="28" spans="1:2" ht="15">
      <c r="A28" s="69">
        <v>126</v>
      </c>
      <c r="B28" s="69">
        <v>223</v>
      </c>
    </row>
    <row r="29" spans="1:2" ht="15">
      <c r="A29" s="69">
        <v>127</v>
      </c>
      <c r="B29" s="69">
        <v>224</v>
      </c>
    </row>
    <row r="30" spans="1:2" ht="15">
      <c r="A30" s="69">
        <v>128</v>
      </c>
      <c r="B30" s="69">
        <v>225</v>
      </c>
    </row>
    <row r="31" spans="1:2" ht="15">
      <c r="A31" s="69">
        <v>129</v>
      </c>
      <c r="B31" s="69">
        <v>225</v>
      </c>
    </row>
    <row r="32" spans="1:2" ht="15">
      <c r="A32" s="69">
        <v>130</v>
      </c>
      <c r="B32" s="69">
        <v>226</v>
      </c>
    </row>
    <row r="33" spans="1:2" ht="15">
      <c r="A33" s="69">
        <v>131</v>
      </c>
      <c r="B33" s="69">
        <v>227</v>
      </c>
    </row>
    <row r="34" spans="1:2" ht="15">
      <c r="A34" s="69">
        <v>132</v>
      </c>
      <c r="B34" s="69">
        <v>228</v>
      </c>
    </row>
    <row r="35" spans="1:2" ht="15">
      <c r="A35" s="69">
        <v>133</v>
      </c>
      <c r="B35" s="69">
        <v>228</v>
      </c>
    </row>
    <row r="36" spans="1:2" ht="15">
      <c r="A36" s="69">
        <v>134</v>
      </c>
      <c r="B36" s="69">
        <v>229</v>
      </c>
    </row>
    <row r="37" spans="1:2" ht="15">
      <c r="A37" s="69">
        <v>135</v>
      </c>
      <c r="B37" s="69">
        <v>230</v>
      </c>
    </row>
    <row r="38" spans="1:2" ht="15">
      <c r="A38" s="69">
        <v>136</v>
      </c>
      <c r="B38" s="69">
        <v>230</v>
      </c>
    </row>
    <row r="39" spans="1:2" ht="15">
      <c r="A39" s="69">
        <v>137</v>
      </c>
      <c r="B39" s="69">
        <v>231</v>
      </c>
    </row>
    <row r="40" spans="1:2" ht="15">
      <c r="A40" s="69">
        <v>138</v>
      </c>
      <c r="B40" s="69">
        <v>231</v>
      </c>
    </row>
    <row r="41" spans="1:2" ht="15">
      <c r="A41" s="69">
        <v>139</v>
      </c>
      <c r="B41" s="69">
        <v>231</v>
      </c>
    </row>
    <row r="42" spans="1:2" ht="15">
      <c r="A42" s="69">
        <v>140</v>
      </c>
      <c r="B42" s="69">
        <v>232</v>
      </c>
    </row>
    <row r="43" spans="1:2" ht="15">
      <c r="A43" s="69">
        <v>141</v>
      </c>
      <c r="B43" s="69">
        <v>232</v>
      </c>
    </row>
    <row r="44" spans="1:2" ht="15">
      <c r="A44" s="69">
        <v>142</v>
      </c>
      <c r="B44" s="69">
        <v>233</v>
      </c>
    </row>
    <row r="45" spans="1:2" ht="15">
      <c r="A45" s="69">
        <v>143</v>
      </c>
      <c r="B45" s="69">
        <v>233</v>
      </c>
    </row>
    <row r="46" spans="1:2" ht="15">
      <c r="A46" s="69">
        <v>144</v>
      </c>
      <c r="B46" s="69">
        <v>234</v>
      </c>
    </row>
    <row r="47" spans="1:2" ht="15">
      <c r="A47" s="69">
        <v>145</v>
      </c>
      <c r="B47" s="69">
        <v>234</v>
      </c>
    </row>
    <row r="48" spans="1:2" ht="15">
      <c r="A48" s="69">
        <v>146</v>
      </c>
      <c r="B48" s="69">
        <v>235</v>
      </c>
    </row>
    <row r="49" spans="1:2" ht="15">
      <c r="A49" s="69">
        <v>147</v>
      </c>
      <c r="B49" s="69">
        <v>236</v>
      </c>
    </row>
    <row r="50" spans="1:2" ht="15">
      <c r="A50" s="69">
        <v>148</v>
      </c>
      <c r="B50" s="69">
        <v>236</v>
      </c>
    </row>
    <row r="51" spans="1:2" ht="15">
      <c r="A51" s="69">
        <v>149</v>
      </c>
      <c r="B51" s="69">
        <v>237</v>
      </c>
    </row>
    <row r="52" spans="1:2" ht="15">
      <c r="A52" s="69">
        <v>150</v>
      </c>
      <c r="B52" s="69">
        <v>237</v>
      </c>
    </row>
    <row r="53" spans="1:2" ht="15">
      <c r="A53" s="69">
        <v>151</v>
      </c>
      <c r="B53" s="69">
        <v>238</v>
      </c>
    </row>
    <row r="54" spans="1:2" ht="15">
      <c r="A54" s="69">
        <v>152</v>
      </c>
      <c r="B54" s="69">
        <v>238</v>
      </c>
    </row>
    <row r="55" spans="1:2" ht="15">
      <c r="A55" s="69">
        <v>153</v>
      </c>
      <c r="B55" s="69">
        <v>238</v>
      </c>
    </row>
    <row r="56" spans="1:2" ht="15">
      <c r="A56" s="69">
        <v>154</v>
      </c>
      <c r="B56" s="69">
        <v>239</v>
      </c>
    </row>
    <row r="57" spans="1:2" ht="15">
      <c r="A57" s="69">
        <v>155</v>
      </c>
      <c r="B57" s="69">
        <v>239</v>
      </c>
    </row>
    <row r="58" spans="1:2" ht="15">
      <c r="A58" s="69">
        <v>156</v>
      </c>
      <c r="B58" s="69">
        <v>239</v>
      </c>
    </row>
    <row r="59" spans="1:2" ht="15">
      <c r="A59" s="69">
        <v>157</v>
      </c>
      <c r="B59" s="69">
        <v>240</v>
      </c>
    </row>
    <row r="60" spans="1:2" ht="15">
      <c r="A60" s="69">
        <v>158</v>
      </c>
      <c r="B60" s="69">
        <v>240</v>
      </c>
    </row>
    <row r="61" spans="1:2" ht="15">
      <c r="A61" s="69">
        <v>159</v>
      </c>
      <c r="B61" s="69">
        <v>241</v>
      </c>
    </row>
    <row r="62" spans="1:2" ht="15">
      <c r="A62" s="69">
        <v>160</v>
      </c>
      <c r="B62" s="69">
        <v>241</v>
      </c>
    </row>
    <row r="63" spans="1:2" ht="15">
      <c r="A63" s="69">
        <v>161</v>
      </c>
      <c r="B63" s="69">
        <v>241</v>
      </c>
    </row>
    <row r="64" spans="1:2" ht="15">
      <c r="A64" s="69">
        <v>162</v>
      </c>
      <c r="B64" s="69">
        <v>242</v>
      </c>
    </row>
    <row r="65" spans="1:2" ht="15">
      <c r="A65" s="69">
        <v>163</v>
      </c>
      <c r="B65" s="69">
        <v>242</v>
      </c>
    </row>
    <row r="66" spans="1:2" ht="15">
      <c r="A66" s="69">
        <v>164</v>
      </c>
      <c r="B66" s="69">
        <v>243</v>
      </c>
    </row>
    <row r="67" spans="1:2" ht="15">
      <c r="A67" s="69">
        <v>165</v>
      </c>
      <c r="B67" s="69">
        <v>244</v>
      </c>
    </row>
    <row r="68" spans="1:2" ht="15">
      <c r="A68" s="69">
        <v>166</v>
      </c>
      <c r="B68" s="69">
        <v>244</v>
      </c>
    </row>
    <row r="69" spans="1:2" ht="15">
      <c r="A69" s="69">
        <v>167</v>
      </c>
      <c r="B69" s="69">
        <v>244</v>
      </c>
    </row>
    <row r="70" spans="1:2" ht="15">
      <c r="A70" s="69">
        <v>168</v>
      </c>
      <c r="B70" s="69">
        <v>245</v>
      </c>
    </row>
    <row r="71" spans="1:2" ht="15">
      <c r="A71" s="69">
        <v>169</v>
      </c>
      <c r="B71" s="69">
        <v>245</v>
      </c>
    </row>
    <row r="72" spans="1:2" ht="15">
      <c r="A72" s="69">
        <v>170</v>
      </c>
      <c r="B72" s="69">
        <v>246</v>
      </c>
    </row>
    <row r="73" spans="1:2" ht="15">
      <c r="A73" s="69">
        <v>171</v>
      </c>
      <c r="B73" s="69">
        <v>246</v>
      </c>
    </row>
    <row r="74" spans="1:2" ht="15">
      <c r="A74" s="69">
        <v>172</v>
      </c>
      <c r="B74" s="69">
        <v>246</v>
      </c>
    </row>
    <row r="75" spans="1:2" ht="15">
      <c r="A75" s="69">
        <v>173</v>
      </c>
      <c r="B75" s="69">
        <v>247</v>
      </c>
    </row>
    <row r="76" spans="1:2" ht="15">
      <c r="A76" s="69">
        <v>174</v>
      </c>
      <c r="B76" s="69">
        <v>247</v>
      </c>
    </row>
    <row r="77" spans="1:2" ht="15">
      <c r="A77" s="69">
        <v>175</v>
      </c>
      <c r="B77" s="69">
        <v>247</v>
      </c>
    </row>
    <row r="78" spans="1:2" ht="15">
      <c r="A78" s="69">
        <v>176</v>
      </c>
      <c r="B78" s="69">
        <v>248</v>
      </c>
    </row>
    <row r="79" spans="1:2" ht="15">
      <c r="A79" s="69">
        <v>177</v>
      </c>
      <c r="B79" s="69">
        <v>248</v>
      </c>
    </row>
    <row r="80" spans="1:2" ht="15">
      <c r="A80" s="69">
        <v>178</v>
      </c>
      <c r="B80" s="69">
        <v>248</v>
      </c>
    </row>
    <row r="81" spans="1:2" ht="15">
      <c r="A81" s="69">
        <v>179</v>
      </c>
      <c r="B81" s="69">
        <v>249</v>
      </c>
    </row>
    <row r="82" spans="1:2" ht="15">
      <c r="A82" s="69">
        <v>180</v>
      </c>
      <c r="B82" s="69">
        <v>249</v>
      </c>
    </row>
    <row r="83" spans="1:2" ht="15">
      <c r="A83" s="69">
        <v>181</v>
      </c>
      <c r="B83" s="69">
        <v>250</v>
      </c>
    </row>
    <row r="84" spans="1:2" ht="15">
      <c r="A84" s="69">
        <v>182</v>
      </c>
      <c r="B84" s="69">
        <v>251</v>
      </c>
    </row>
    <row r="85" spans="1:2" ht="15">
      <c r="A85" s="69">
        <v>183</v>
      </c>
      <c r="B85" s="69">
        <v>251</v>
      </c>
    </row>
    <row r="86" spans="1:2" ht="15">
      <c r="A86" s="69">
        <v>184</v>
      </c>
      <c r="B86" s="69">
        <v>252</v>
      </c>
    </row>
    <row r="87" spans="1:2" ht="15">
      <c r="A87" s="69">
        <v>185</v>
      </c>
      <c r="B87" s="69">
        <v>252</v>
      </c>
    </row>
    <row r="88" spans="1:2" ht="15">
      <c r="A88" s="69">
        <v>186</v>
      </c>
      <c r="B88" s="69">
        <v>252</v>
      </c>
    </row>
    <row r="89" spans="1:2" ht="15">
      <c r="A89" s="69">
        <v>187</v>
      </c>
      <c r="B89" s="69">
        <v>253</v>
      </c>
    </row>
    <row r="90" spans="1:2" ht="15">
      <c r="A90" s="69">
        <v>188</v>
      </c>
      <c r="B90" s="69">
        <v>253</v>
      </c>
    </row>
    <row r="91" spans="1:2" ht="15">
      <c r="A91" s="69">
        <v>189</v>
      </c>
      <c r="B91" s="69">
        <v>254</v>
      </c>
    </row>
    <row r="92" spans="1:2" ht="15">
      <c r="A92" s="69">
        <v>190</v>
      </c>
      <c r="B92" s="69">
        <v>255</v>
      </c>
    </row>
    <row r="93" spans="1:2" ht="15">
      <c r="A93" s="69">
        <v>191</v>
      </c>
      <c r="B93" s="69">
        <v>256</v>
      </c>
    </row>
    <row r="94" spans="1:2" ht="15">
      <c r="A94" s="69">
        <v>192</v>
      </c>
      <c r="B94" s="69">
        <v>257</v>
      </c>
    </row>
    <row r="95" spans="1:2" ht="15">
      <c r="A95" s="69">
        <v>193</v>
      </c>
      <c r="B95" s="69">
        <v>258</v>
      </c>
    </row>
    <row r="96" spans="1:2" ht="15">
      <c r="A96" s="69">
        <v>194</v>
      </c>
      <c r="B96" s="69">
        <v>259</v>
      </c>
    </row>
    <row r="97" spans="1:2" ht="15">
      <c r="A97" s="69">
        <v>195</v>
      </c>
      <c r="B97" s="69">
        <v>260</v>
      </c>
    </row>
    <row r="98" spans="1:2" ht="15">
      <c r="A98" s="69">
        <v>196</v>
      </c>
      <c r="B98" s="69">
        <v>261</v>
      </c>
    </row>
    <row r="99" spans="1:2" ht="15">
      <c r="A99" s="69">
        <v>197</v>
      </c>
      <c r="B99" s="69">
        <v>262</v>
      </c>
    </row>
    <row r="100" spans="1:2" ht="15">
      <c r="A100" s="69">
        <v>198</v>
      </c>
      <c r="B100" s="69">
        <v>263</v>
      </c>
    </row>
    <row r="101" spans="1:2" ht="15">
      <c r="A101" s="69">
        <v>199</v>
      </c>
      <c r="B101" s="69">
        <v>264</v>
      </c>
    </row>
    <row r="102" spans="1:2" ht="15">
      <c r="A102" s="69">
        <v>200</v>
      </c>
      <c r="B102" s="69">
        <v>265</v>
      </c>
    </row>
    <row r="103" spans="1:2" ht="15">
      <c r="A103" s="69">
        <v>201</v>
      </c>
      <c r="B103" s="69">
        <v>266</v>
      </c>
    </row>
    <row r="104" spans="1:2" ht="15">
      <c r="A104" s="69">
        <v>202</v>
      </c>
      <c r="B104" s="69">
        <v>267</v>
      </c>
    </row>
    <row r="105" spans="1:2" ht="15">
      <c r="A105" s="69">
        <v>203</v>
      </c>
      <c r="B105" s="69">
        <v>268</v>
      </c>
    </row>
    <row r="106" spans="1:2" ht="15">
      <c r="A106" s="69">
        <v>204</v>
      </c>
      <c r="B106" s="69">
        <v>269</v>
      </c>
    </row>
    <row r="107" spans="1:2" ht="15">
      <c r="A107" s="69">
        <v>205</v>
      </c>
      <c r="B107" s="69">
        <v>270</v>
      </c>
    </row>
    <row r="108" spans="1:2" ht="15">
      <c r="A108" s="69">
        <v>206</v>
      </c>
      <c r="B108" s="69">
        <v>271</v>
      </c>
    </row>
    <row r="109" spans="1:2" ht="15">
      <c r="A109" s="69">
        <v>207</v>
      </c>
      <c r="B109" s="69">
        <v>272</v>
      </c>
    </row>
    <row r="110" spans="1:2" ht="15">
      <c r="A110" s="69">
        <v>208</v>
      </c>
      <c r="B110" s="69">
        <v>273</v>
      </c>
    </row>
    <row r="111" spans="1:2" ht="15">
      <c r="A111" s="69">
        <v>209</v>
      </c>
      <c r="B111" s="69">
        <v>274</v>
      </c>
    </row>
    <row r="112" spans="1:2" ht="15">
      <c r="A112" s="69">
        <v>210</v>
      </c>
      <c r="B112" s="69">
        <v>275</v>
      </c>
    </row>
    <row r="113" spans="1:2" ht="15">
      <c r="A113" s="69">
        <v>211</v>
      </c>
      <c r="B113" s="69">
        <v>276</v>
      </c>
    </row>
    <row r="114" spans="1:2" ht="15">
      <c r="A114" s="69">
        <v>212</v>
      </c>
      <c r="B114" s="69">
        <v>277</v>
      </c>
    </row>
    <row r="115" spans="1:2" ht="15">
      <c r="A115" s="69">
        <v>213</v>
      </c>
      <c r="B115" s="69">
        <v>278</v>
      </c>
    </row>
    <row r="116" spans="1:2" ht="15">
      <c r="A116" s="69">
        <v>214</v>
      </c>
      <c r="B116" s="69">
        <v>279</v>
      </c>
    </row>
    <row r="117" spans="1:2" ht="15">
      <c r="A117" s="69">
        <v>215</v>
      </c>
      <c r="B117" s="69">
        <v>280</v>
      </c>
    </row>
    <row r="118" spans="1:2" ht="15">
      <c r="A118" s="69">
        <v>216</v>
      </c>
      <c r="B118" s="69">
        <v>281</v>
      </c>
    </row>
    <row r="119" spans="1:2" ht="15">
      <c r="A119" s="69">
        <v>217</v>
      </c>
      <c r="B119" s="69">
        <v>282</v>
      </c>
    </row>
    <row r="120" spans="1:2" ht="15">
      <c r="A120" s="69">
        <v>218</v>
      </c>
      <c r="B120" s="69">
        <v>283</v>
      </c>
    </row>
    <row r="121" spans="1:2" ht="15">
      <c r="A121" s="69">
        <v>219</v>
      </c>
      <c r="B121" s="69">
        <v>284</v>
      </c>
    </row>
    <row r="122" spans="1:2" ht="15">
      <c r="A122" s="69">
        <v>220</v>
      </c>
      <c r="B122" s="69">
        <v>285</v>
      </c>
    </row>
    <row r="123" spans="1:2" ht="15">
      <c r="A123" s="69">
        <v>221</v>
      </c>
      <c r="B123" s="69">
        <v>286</v>
      </c>
    </row>
    <row r="124" spans="1:2" ht="15">
      <c r="A124" s="69">
        <v>222</v>
      </c>
      <c r="B124" s="69">
        <v>287</v>
      </c>
    </row>
    <row r="125" spans="1:2" ht="15">
      <c r="A125" s="69">
        <v>223</v>
      </c>
      <c r="B125" s="69">
        <v>288</v>
      </c>
    </row>
    <row r="126" spans="1:2" ht="15">
      <c r="A126" s="69">
        <v>224</v>
      </c>
      <c r="B126" s="69">
        <v>289</v>
      </c>
    </row>
    <row r="127" spans="1:2" ht="15">
      <c r="A127" s="69">
        <v>225</v>
      </c>
      <c r="B127" s="69">
        <v>290</v>
      </c>
    </row>
    <row r="128" spans="1:2" ht="15">
      <c r="A128" s="69">
        <v>226</v>
      </c>
      <c r="B128" s="69">
        <v>291</v>
      </c>
    </row>
    <row r="129" spans="1:2" ht="15">
      <c r="A129" s="69">
        <v>227</v>
      </c>
      <c r="B129" s="69">
        <v>292</v>
      </c>
    </row>
    <row r="130" spans="1:2" ht="15">
      <c r="A130" s="69">
        <v>228</v>
      </c>
      <c r="B130" s="69">
        <v>293</v>
      </c>
    </row>
    <row r="131" spans="1:2" ht="15">
      <c r="A131" s="69">
        <v>229</v>
      </c>
      <c r="B131" s="69">
        <v>294</v>
      </c>
    </row>
    <row r="132" spans="1:2" ht="15">
      <c r="A132" s="69">
        <v>230</v>
      </c>
      <c r="B132" s="69">
        <v>295</v>
      </c>
    </row>
    <row r="133" spans="1:2" ht="15">
      <c r="A133" s="69">
        <v>231</v>
      </c>
      <c r="B133" s="69">
        <v>296</v>
      </c>
    </row>
    <row r="134" spans="1:2" ht="15">
      <c r="A134" s="69">
        <v>232</v>
      </c>
      <c r="B134" s="69">
        <v>297</v>
      </c>
    </row>
    <row r="135" spans="1:2" ht="15">
      <c r="A135" s="69">
        <v>233</v>
      </c>
      <c r="B135" s="69">
        <v>298</v>
      </c>
    </row>
    <row r="136" spans="1:2" ht="15">
      <c r="A136" s="69">
        <v>234</v>
      </c>
      <c r="B136" s="69">
        <v>299</v>
      </c>
    </row>
    <row r="137" spans="1:2" ht="15">
      <c r="A137" s="69">
        <v>235</v>
      </c>
      <c r="B137" s="69">
        <v>300</v>
      </c>
    </row>
    <row r="138" spans="1:2" ht="15">
      <c r="A138" s="69">
        <v>236</v>
      </c>
      <c r="B138" s="69">
        <v>301</v>
      </c>
    </row>
    <row r="139" spans="1:2" ht="15">
      <c r="A139" s="69">
        <v>237</v>
      </c>
      <c r="B139" s="69">
        <v>302</v>
      </c>
    </row>
    <row r="140" spans="1:2" ht="15">
      <c r="A140" s="69">
        <v>238</v>
      </c>
      <c r="B140" s="69">
        <v>303</v>
      </c>
    </row>
    <row r="141" spans="1:2" ht="15">
      <c r="A141" s="69">
        <v>239</v>
      </c>
      <c r="B141" s="69">
        <v>304</v>
      </c>
    </row>
    <row r="142" spans="1:2" ht="15">
      <c r="A142" s="69">
        <v>240</v>
      </c>
      <c r="B142" s="69">
        <v>305</v>
      </c>
    </row>
    <row r="143" spans="1:2" ht="15">
      <c r="A143" s="69">
        <v>241</v>
      </c>
      <c r="B143" s="69">
        <v>306</v>
      </c>
    </row>
    <row r="144" spans="1:2" ht="15">
      <c r="A144" s="69">
        <v>242</v>
      </c>
      <c r="B144" s="69">
        <v>307</v>
      </c>
    </row>
    <row r="145" spans="1:2" ht="15">
      <c r="A145" s="69">
        <v>243</v>
      </c>
      <c r="B145" s="69">
        <v>308</v>
      </c>
    </row>
    <row r="146" spans="1:2" ht="15">
      <c r="A146" s="69">
        <v>244</v>
      </c>
      <c r="B146" s="69">
        <v>309</v>
      </c>
    </row>
    <row r="147" spans="1:2" ht="15">
      <c r="A147" s="69">
        <v>245</v>
      </c>
      <c r="B147" s="69">
        <v>309</v>
      </c>
    </row>
    <row r="148" spans="1:2" ht="15">
      <c r="A148" s="69">
        <v>246</v>
      </c>
      <c r="B148" s="69">
        <v>309</v>
      </c>
    </row>
    <row r="149" spans="1:2" ht="15">
      <c r="A149" s="69">
        <v>247</v>
      </c>
      <c r="B149" s="69">
        <v>309</v>
      </c>
    </row>
    <row r="150" spans="1:2" ht="15">
      <c r="A150" s="69">
        <v>248</v>
      </c>
      <c r="B150" s="69">
        <v>309</v>
      </c>
    </row>
    <row r="151" spans="1:2" ht="15">
      <c r="A151" s="69">
        <v>249</v>
      </c>
      <c r="B151" s="69">
        <v>309</v>
      </c>
    </row>
    <row r="152" spans="1:2" ht="15">
      <c r="A152" s="69">
        <v>250</v>
      </c>
      <c r="B152" s="69">
        <v>309</v>
      </c>
    </row>
    <row r="153" spans="1:2" ht="15">
      <c r="A153" s="69">
        <v>251</v>
      </c>
      <c r="B153" s="69">
        <v>309</v>
      </c>
    </row>
    <row r="154" spans="1:2" ht="15">
      <c r="A154" s="69">
        <v>252</v>
      </c>
      <c r="B154" s="69">
        <v>309</v>
      </c>
    </row>
    <row r="155" spans="1:2" ht="15">
      <c r="A155" s="69">
        <v>253</v>
      </c>
      <c r="B155" s="69">
        <v>309</v>
      </c>
    </row>
    <row r="156" spans="1:2" ht="15">
      <c r="A156" s="69">
        <v>254</v>
      </c>
      <c r="B156" s="69">
        <v>309</v>
      </c>
    </row>
    <row r="157" spans="1:2" ht="15">
      <c r="A157" s="69">
        <v>255</v>
      </c>
      <c r="B157" s="69">
        <v>309</v>
      </c>
    </row>
    <row r="158" spans="1:2" ht="15">
      <c r="A158" s="69">
        <v>256</v>
      </c>
      <c r="B158" s="69">
        <v>309</v>
      </c>
    </row>
    <row r="159" spans="1:2" ht="15">
      <c r="A159" s="69">
        <v>257</v>
      </c>
      <c r="B159" s="69">
        <v>309</v>
      </c>
    </row>
    <row r="160" spans="1:2" ht="15">
      <c r="A160" s="69">
        <v>258</v>
      </c>
      <c r="B160" s="69">
        <v>309</v>
      </c>
    </row>
    <row r="161" spans="1:2" ht="15">
      <c r="A161" s="69">
        <v>259</v>
      </c>
      <c r="B161" s="69">
        <v>309</v>
      </c>
    </row>
    <row r="162" spans="1:2" ht="15">
      <c r="A162" s="69">
        <v>260</v>
      </c>
      <c r="B162" s="69">
        <v>309</v>
      </c>
    </row>
    <row r="163" spans="1:2" ht="15">
      <c r="A163" s="69">
        <v>261</v>
      </c>
      <c r="B163" s="69">
        <v>309</v>
      </c>
    </row>
    <row r="164" spans="1:2" ht="15">
      <c r="A164" s="69">
        <v>262</v>
      </c>
      <c r="B164" s="69">
        <v>309</v>
      </c>
    </row>
    <row r="165" spans="1:2" ht="15">
      <c r="A165" s="69">
        <v>263</v>
      </c>
      <c r="B165" s="69">
        <v>309</v>
      </c>
    </row>
    <row r="166" spans="1:2" ht="15">
      <c r="A166" s="69">
        <v>264</v>
      </c>
      <c r="B166" s="69">
        <v>309</v>
      </c>
    </row>
    <row r="167" spans="1:2" ht="15">
      <c r="A167" s="69">
        <v>265</v>
      </c>
      <c r="B167" s="69">
        <v>309</v>
      </c>
    </row>
    <row r="168" spans="1:2" ht="15">
      <c r="A168" s="69">
        <v>266</v>
      </c>
      <c r="B168" s="69">
        <v>309</v>
      </c>
    </row>
    <row r="169" spans="1:2" ht="15">
      <c r="A169" s="69">
        <v>267</v>
      </c>
      <c r="B169" s="69">
        <v>309</v>
      </c>
    </row>
    <row r="170" spans="1:2" ht="15">
      <c r="A170" s="69">
        <v>268</v>
      </c>
      <c r="B170" s="69">
        <v>309</v>
      </c>
    </row>
    <row r="171" spans="1:2" ht="15">
      <c r="A171" s="69">
        <v>269</v>
      </c>
      <c r="B171" s="69">
        <v>309</v>
      </c>
    </row>
    <row r="172" spans="1:2" ht="15">
      <c r="A172" s="69">
        <v>270</v>
      </c>
      <c r="B172" s="69">
        <v>309</v>
      </c>
    </row>
    <row r="173" spans="1:2" ht="15">
      <c r="A173" s="69">
        <v>271</v>
      </c>
      <c r="B173" s="69">
        <v>309</v>
      </c>
    </row>
    <row r="174" spans="1:2" ht="15">
      <c r="A174" s="69">
        <v>272</v>
      </c>
      <c r="B174" s="69">
        <v>309</v>
      </c>
    </row>
    <row r="175" spans="1:2" ht="15">
      <c r="A175" s="69">
        <v>273</v>
      </c>
      <c r="B175" s="69">
        <v>309</v>
      </c>
    </row>
    <row r="176" spans="1:2" ht="15">
      <c r="A176" s="69">
        <v>274</v>
      </c>
      <c r="B176" s="69">
        <v>309</v>
      </c>
    </row>
    <row r="177" spans="1:2" ht="15">
      <c r="A177" s="69">
        <v>275</v>
      </c>
      <c r="B177" s="69">
        <v>309</v>
      </c>
    </row>
    <row r="178" spans="1:2" ht="15">
      <c r="A178" s="69">
        <v>276</v>
      </c>
      <c r="B178" s="69">
        <v>309</v>
      </c>
    </row>
    <row r="179" spans="1:2" ht="15">
      <c r="A179" s="69">
        <v>277</v>
      </c>
      <c r="B179" s="69">
        <v>309</v>
      </c>
    </row>
    <row r="180" spans="1:2" ht="15">
      <c r="A180" s="69">
        <v>278</v>
      </c>
      <c r="B180" s="69">
        <v>309</v>
      </c>
    </row>
    <row r="181" spans="1:2" ht="15">
      <c r="A181" s="69">
        <v>279</v>
      </c>
      <c r="B181" s="69">
        <v>309</v>
      </c>
    </row>
    <row r="182" spans="1:2" ht="15">
      <c r="A182" s="69">
        <v>280</v>
      </c>
      <c r="B182" s="69">
        <v>309</v>
      </c>
    </row>
    <row r="183" spans="1:2" ht="15">
      <c r="A183" s="69">
        <v>281</v>
      </c>
      <c r="B183" s="69">
        <v>309</v>
      </c>
    </row>
    <row r="184" spans="1:2" ht="15">
      <c r="A184" s="69">
        <v>282</v>
      </c>
      <c r="B184" s="69">
        <v>309</v>
      </c>
    </row>
    <row r="185" spans="1:2" ht="15">
      <c r="A185" s="69">
        <v>283</v>
      </c>
      <c r="B185" s="69">
        <v>309</v>
      </c>
    </row>
    <row r="186" spans="1:2" ht="15">
      <c r="A186" s="69">
        <v>284</v>
      </c>
      <c r="B186" s="69">
        <v>309</v>
      </c>
    </row>
    <row r="187" spans="1:2" ht="15">
      <c r="A187" s="69">
        <v>285</v>
      </c>
      <c r="B187" s="69">
        <v>309</v>
      </c>
    </row>
    <row r="188" spans="1:2" ht="15">
      <c r="A188" s="69">
        <v>286</v>
      </c>
      <c r="B188" s="69">
        <v>309</v>
      </c>
    </row>
    <row r="189" spans="1:2" ht="15">
      <c r="A189" s="69">
        <v>287</v>
      </c>
      <c r="B189" s="69">
        <v>309</v>
      </c>
    </row>
    <row r="190" spans="1:2" ht="15">
      <c r="A190" s="69">
        <v>288</v>
      </c>
      <c r="B190" s="69">
        <v>309</v>
      </c>
    </row>
    <row r="191" spans="1:2" ht="15">
      <c r="A191" s="69">
        <v>289</v>
      </c>
      <c r="B191" s="69">
        <v>309</v>
      </c>
    </row>
    <row r="192" spans="1:2" ht="15">
      <c r="A192" s="69">
        <v>290</v>
      </c>
      <c r="B192" s="69">
        <v>309</v>
      </c>
    </row>
    <row r="193" spans="1:2" ht="15">
      <c r="A193" s="69">
        <v>291</v>
      </c>
      <c r="B193" s="69">
        <v>309</v>
      </c>
    </row>
    <row r="194" spans="1:2" ht="15">
      <c r="A194" s="69">
        <v>292</v>
      </c>
      <c r="B194" s="69">
        <v>309</v>
      </c>
    </row>
    <row r="195" spans="1:2" ht="15">
      <c r="A195" s="69">
        <v>293</v>
      </c>
      <c r="B195" s="69">
        <v>309</v>
      </c>
    </row>
    <row r="196" spans="1:2" ht="15">
      <c r="A196" s="69">
        <v>294</v>
      </c>
      <c r="B196" s="69">
        <v>309</v>
      </c>
    </row>
    <row r="197" spans="1:2" ht="15">
      <c r="A197" s="69">
        <v>295</v>
      </c>
      <c r="B197" s="69">
        <v>309</v>
      </c>
    </row>
    <row r="198" spans="1:2" ht="15">
      <c r="A198" s="69">
        <v>296</v>
      </c>
      <c r="B198" s="69">
        <v>309</v>
      </c>
    </row>
    <row r="199" spans="1:2" ht="15">
      <c r="A199" s="69">
        <v>297</v>
      </c>
      <c r="B199" s="69">
        <v>309</v>
      </c>
    </row>
    <row r="200" spans="1:2" ht="15">
      <c r="A200" s="69">
        <v>298</v>
      </c>
      <c r="B200" s="69">
        <v>310</v>
      </c>
    </row>
    <row r="201" spans="1:2" ht="15">
      <c r="A201" s="69">
        <v>299</v>
      </c>
      <c r="B201" s="69">
        <v>311</v>
      </c>
    </row>
    <row r="202" spans="1:2" ht="15">
      <c r="A202" s="69">
        <v>300</v>
      </c>
      <c r="B202" s="69">
        <v>311</v>
      </c>
    </row>
    <row r="203" spans="1:2" ht="15">
      <c r="A203" s="69">
        <v>301</v>
      </c>
      <c r="B203" s="69">
        <v>311</v>
      </c>
    </row>
    <row r="204" spans="1:2" ht="15">
      <c r="A204" s="69">
        <v>302</v>
      </c>
      <c r="B204" s="69">
        <v>312</v>
      </c>
    </row>
    <row r="205" spans="1:2" ht="15">
      <c r="A205" s="69">
        <v>303</v>
      </c>
      <c r="B205" s="69">
        <v>312</v>
      </c>
    </row>
    <row r="206" spans="1:2" ht="15">
      <c r="A206" s="69">
        <v>304</v>
      </c>
      <c r="B206" s="69">
        <v>312</v>
      </c>
    </row>
    <row r="207" spans="1:2" ht="15">
      <c r="A207" s="69">
        <v>305</v>
      </c>
      <c r="B207" s="69">
        <v>312</v>
      </c>
    </row>
    <row r="208" spans="1:2" ht="15">
      <c r="A208" s="69">
        <v>306</v>
      </c>
      <c r="B208" s="69">
        <v>312</v>
      </c>
    </row>
    <row r="209" spans="1:2" ht="15">
      <c r="A209" s="69">
        <v>307</v>
      </c>
      <c r="B209" s="69">
        <v>313</v>
      </c>
    </row>
    <row r="210" spans="1:2" ht="15">
      <c r="A210" s="69">
        <v>308</v>
      </c>
      <c r="B210" s="69">
        <v>313</v>
      </c>
    </row>
    <row r="211" spans="1:2" ht="15">
      <c r="A211" s="69">
        <v>309</v>
      </c>
      <c r="B211" s="69">
        <v>313</v>
      </c>
    </row>
    <row r="212" spans="1:2" ht="15">
      <c r="A212" s="69">
        <v>310</v>
      </c>
      <c r="B212" s="69">
        <v>313</v>
      </c>
    </row>
    <row r="213" spans="1:2" ht="15">
      <c r="A213" s="69">
        <v>311</v>
      </c>
      <c r="B213" s="69">
        <v>313</v>
      </c>
    </row>
    <row r="214" spans="1:2" ht="15">
      <c r="A214" s="69">
        <v>312</v>
      </c>
      <c r="B214" s="69">
        <v>313</v>
      </c>
    </row>
    <row r="215" spans="1:2" ht="15">
      <c r="A215" s="69">
        <v>313</v>
      </c>
      <c r="B215" s="69">
        <v>313</v>
      </c>
    </row>
    <row r="216" spans="1:2" ht="15">
      <c r="A216" s="69">
        <v>314</v>
      </c>
      <c r="B216" s="69">
        <v>313</v>
      </c>
    </row>
    <row r="217" spans="1:2" ht="15">
      <c r="A217" s="69">
        <v>315</v>
      </c>
      <c r="B217" s="69">
        <v>313</v>
      </c>
    </row>
    <row r="218" spans="1:2" ht="15">
      <c r="A218" s="69">
        <v>316</v>
      </c>
      <c r="B218" s="69">
        <v>313</v>
      </c>
    </row>
    <row r="219" spans="1:2" ht="15">
      <c r="A219" s="69">
        <v>317</v>
      </c>
      <c r="B219" s="69">
        <v>313</v>
      </c>
    </row>
    <row r="220" spans="1:2" ht="15">
      <c r="A220" s="69">
        <v>318</v>
      </c>
      <c r="B220" s="69">
        <v>314</v>
      </c>
    </row>
    <row r="221" spans="1:2" ht="15">
      <c r="A221" s="69">
        <v>319</v>
      </c>
      <c r="B221" s="69">
        <v>314</v>
      </c>
    </row>
    <row r="222" spans="1:2" ht="15">
      <c r="A222" s="69">
        <v>320</v>
      </c>
      <c r="B222" s="69">
        <v>314</v>
      </c>
    </row>
    <row r="223" spans="1:2" ht="15">
      <c r="A223" s="69">
        <v>321</v>
      </c>
      <c r="B223" s="69">
        <v>314</v>
      </c>
    </row>
    <row r="224" spans="1:2" ht="15">
      <c r="A224" s="69">
        <v>322</v>
      </c>
      <c r="B224" s="69">
        <v>314</v>
      </c>
    </row>
    <row r="225" spans="1:2" ht="15">
      <c r="A225" s="69">
        <v>323</v>
      </c>
      <c r="B225" s="69">
        <v>314</v>
      </c>
    </row>
    <row r="226" spans="1:2" ht="15">
      <c r="A226" s="69">
        <v>324</v>
      </c>
      <c r="B226" s="69">
        <v>314</v>
      </c>
    </row>
    <row r="227" spans="1:2" ht="15">
      <c r="A227" s="69">
        <v>325</v>
      </c>
      <c r="B227" s="69">
        <v>314</v>
      </c>
    </row>
    <row r="228" spans="1:2" ht="15">
      <c r="A228" s="69">
        <v>326</v>
      </c>
      <c r="B228" s="69">
        <v>315</v>
      </c>
    </row>
    <row r="229" spans="1:2" ht="15">
      <c r="A229" s="69">
        <v>327</v>
      </c>
      <c r="B229" s="69">
        <v>315</v>
      </c>
    </row>
    <row r="230" spans="1:2" ht="15">
      <c r="A230" s="69">
        <v>328</v>
      </c>
      <c r="B230" s="69">
        <v>315</v>
      </c>
    </row>
    <row r="231" spans="1:2" ht="15">
      <c r="A231" s="69">
        <v>329</v>
      </c>
      <c r="B231" s="69">
        <v>316</v>
      </c>
    </row>
    <row r="232" spans="1:2" ht="15">
      <c r="A232" s="69">
        <v>330</v>
      </c>
      <c r="B232" s="69">
        <v>316</v>
      </c>
    </row>
    <row r="233" spans="1:2" ht="15">
      <c r="A233" s="69">
        <v>331</v>
      </c>
      <c r="B233" s="69">
        <v>316</v>
      </c>
    </row>
    <row r="234" spans="1:2" ht="15">
      <c r="A234" s="69">
        <v>332</v>
      </c>
      <c r="B234" s="69">
        <v>316</v>
      </c>
    </row>
    <row r="235" spans="1:2" ht="15">
      <c r="A235" s="69">
        <v>333</v>
      </c>
      <c r="B235" s="69">
        <v>316</v>
      </c>
    </row>
    <row r="236" spans="1:2" ht="15">
      <c r="A236" s="69">
        <v>334</v>
      </c>
      <c r="B236" s="69">
        <v>317</v>
      </c>
    </row>
    <row r="237" spans="1:2" ht="15">
      <c r="A237" s="69">
        <v>335</v>
      </c>
      <c r="B237" s="69">
        <v>317</v>
      </c>
    </row>
    <row r="238" spans="1:2" ht="15">
      <c r="A238" s="69">
        <v>336</v>
      </c>
      <c r="B238" s="69">
        <v>318</v>
      </c>
    </row>
    <row r="239" spans="1:2" ht="15">
      <c r="A239" s="69">
        <v>337</v>
      </c>
      <c r="B239" s="69">
        <v>319</v>
      </c>
    </row>
    <row r="240" spans="1:2" ht="15">
      <c r="A240" s="69">
        <v>338</v>
      </c>
      <c r="B240" s="69">
        <v>319</v>
      </c>
    </row>
    <row r="241" spans="1:2" ht="15">
      <c r="A241" s="69">
        <v>339</v>
      </c>
      <c r="B241" s="69">
        <v>320</v>
      </c>
    </row>
    <row r="242" spans="1:2" ht="15">
      <c r="A242" s="69">
        <v>340</v>
      </c>
      <c r="B242" s="69">
        <v>321</v>
      </c>
    </row>
    <row r="243" spans="1:2" ht="15">
      <c r="A243" s="69">
        <v>341</v>
      </c>
      <c r="B243" s="69">
        <v>322</v>
      </c>
    </row>
    <row r="244" spans="1:2" ht="15">
      <c r="A244" s="69">
        <v>342</v>
      </c>
      <c r="B244" s="69">
        <v>323</v>
      </c>
    </row>
    <row r="245" spans="1:2" ht="15">
      <c r="A245" s="69">
        <v>343</v>
      </c>
      <c r="B245" s="69">
        <v>324</v>
      </c>
    </row>
    <row r="246" spans="1:2" ht="15">
      <c r="A246" s="69">
        <v>344</v>
      </c>
      <c r="B246" s="69">
        <v>324</v>
      </c>
    </row>
    <row r="247" spans="1:2" ht="15">
      <c r="A247" s="69">
        <v>345</v>
      </c>
      <c r="B247" s="69">
        <v>324</v>
      </c>
    </row>
    <row r="248" spans="1:2" ht="15">
      <c r="A248" s="69">
        <v>346</v>
      </c>
      <c r="B248" s="69">
        <v>324</v>
      </c>
    </row>
    <row r="249" spans="1:2" ht="15">
      <c r="A249" s="69">
        <v>347</v>
      </c>
      <c r="B249" s="69">
        <v>325</v>
      </c>
    </row>
    <row r="250" spans="1:2" ht="15">
      <c r="A250" s="69">
        <v>348</v>
      </c>
      <c r="B250" s="69">
        <v>326</v>
      </c>
    </row>
    <row r="251" spans="1:2" ht="15">
      <c r="A251" s="69">
        <v>349</v>
      </c>
      <c r="B251" s="69">
        <v>327</v>
      </c>
    </row>
    <row r="252" spans="1:2" ht="15">
      <c r="A252" s="69">
        <v>350</v>
      </c>
      <c r="B252" s="69">
        <v>327</v>
      </c>
    </row>
    <row r="253" spans="1:2" ht="15">
      <c r="A253" s="69">
        <v>351</v>
      </c>
      <c r="B253" s="69">
        <v>328</v>
      </c>
    </row>
    <row r="254" spans="1:2" ht="15">
      <c r="A254" s="69">
        <v>352</v>
      </c>
      <c r="B254" s="69">
        <v>329</v>
      </c>
    </row>
    <row r="255" spans="1:2" ht="15">
      <c r="A255" s="69">
        <v>353</v>
      </c>
      <c r="B255" s="69">
        <v>329</v>
      </c>
    </row>
    <row r="256" spans="1:2" ht="15">
      <c r="A256" s="69">
        <v>354</v>
      </c>
      <c r="B256" s="69">
        <v>332</v>
      </c>
    </row>
    <row r="257" spans="1:2" ht="15">
      <c r="A257" s="69">
        <v>355</v>
      </c>
      <c r="B257" s="69">
        <v>333</v>
      </c>
    </row>
    <row r="258" spans="1:2" ht="15">
      <c r="A258" s="69">
        <v>356</v>
      </c>
      <c r="B258" s="69">
        <v>334</v>
      </c>
    </row>
    <row r="259" spans="1:2" ht="15">
      <c r="A259" s="69">
        <v>357</v>
      </c>
      <c r="B259" s="69">
        <v>334</v>
      </c>
    </row>
    <row r="260" spans="1:2" ht="15">
      <c r="A260" s="69">
        <v>358</v>
      </c>
      <c r="B260" s="69">
        <v>335</v>
      </c>
    </row>
    <row r="261" spans="1:2" ht="15">
      <c r="A261" s="69">
        <v>359</v>
      </c>
      <c r="B261" s="69">
        <v>335</v>
      </c>
    </row>
    <row r="262" spans="1:2" ht="15">
      <c r="A262" s="69">
        <v>360</v>
      </c>
      <c r="B262" s="69">
        <v>336</v>
      </c>
    </row>
    <row r="263" spans="1:2" ht="15">
      <c r="A263" s="69">
        <v>361</v>
      </c>
      <c r="B263" s="69">
        <v>336</v>
      </c>
    </row>
    <row r="264" spans="1:2" ht="15">
      <c r="A264" s="69">
        <v>362</v>
      </c>
      <c r="B264" s="69">
        <v>336</v>
      </c>
    </row>
    <row r="265" spans="1:2" ht="15">
      <c r="A265" s="69">
        <v>363</v>
      </c>
      <c r="B265" s="69">
        <v>337</v>
      </c>
    </row>
    <row r="266" spans="1:2" ht="15">
      <c r="A266" s="69">
        <v>364</v>
      </c>
      <c r="B266" s="69">
        <v>338</v>
      </c>
    </row>
    <row r="267" spans="1:2" ht="15">
      <c r="A267" s="69">
        <v>365</v>
      </c>
      <c r="B267" s="69">
        <v>338</v>
      </c>
    </row>
    <row r="268" spans="1:2" ht="15">
      <c r="A268" s="69">
        <v>366</v>
      </c>
      <c r="B268" s="69">
        <v>339</v>
      </c>
    </row>
    <row r="269" spans="1:2" ht="15">
      <c r="A269" s="69">
        <v>367</v>
      </c>
      <c r="B269" s="69">
        <v>361</v>
      </c>
    </row>
    <row r="270" spans="1:2" ht="15">
      <c r="A270" s="69">
        <v>368</v>
      </c>
      <c r="B270" s="69">
        <v>362</v>
      </c>
    </row>
    <row r="271" spans="1:2" ht="15">
      <c r="A271" s="69">
        <v>369</v>
      </c>
      <c r="B271" s="69">
        <v>362</v>
      </c>
    </row>
    <row r="272" spans="1:2" ht="15">
      <c r="A272" s="69">
        <v>370</v>
      </c>
      <c r="B272" s="69">
        <v>363</v>
      </c>
    </row>
    <row r="273" spans="1:2" ht="15">
      <c r="A273" s="69">
        <v>371</v>
      </c>
      <c r="B273" s="69">
        <v>364</v>
      </c>
    </row>
    <row r="274" spans="1:2" ht="15">
      <c r="A274" s="69">
        <v>372</v>
      </c>
      <c r="B274" s="69">
        <v>364</v>
      </c>
    </row>
    <row r="275" spans="1:2" ht="15">
      <c r="A275" s="69">
        <v>373</v>
      </c>
      <c r="B275" s="69">
        <v>364</v>
      </c>
    </row>
    <row r="276" spans="1:2" ht="15">
      <c r="A276" s="69">
        <v>374</v>
      </c>
      <c r="B276" s="69">
        <v>365</v>
      </c>
    </row>
    <row r="277" spans="1:2" ht="15">
      <c r="A277" s="69">
        <v>375</v>
      </c>
      <c r="B277" s="69">
        <v>365</v>
      </c>
    </row>
    <row r="278" spans="1:2" ht="15">
      <c r="A278" s="69">
        <v>376</v>
      </c>
      <c r="B278" s="69">
        <v>365</v>
      </c>
    </row>
    <row r="279" spans="1:2" ht="15">
      <c r="A279" s="69">
        <v>377</v>
      </c>
      <c r="B279" s="69">
        <v>365</v>
      </c>
    </row>
    <row r="280" spans="1:2" ht="15">
      <c r="A280" s="69">
        <v>378</v>
      </c>
      <c r="B280" s="69">
        <v>366</v>
      </c>
    </row>
    <row r="281" spans="1:2" ht="15">
      <c r="A281" s="69">
        <v>379</v>
      </c>
      <c r="B281" s="69">
        <v>366</v>
      </c>
    </row>
    <row r="282" spans="1:2" ht="15">
      <c r="A282" s="69">
        <v>380</v>
      </c>
      <c r="B282" s="69">
        <v>366</v>
      </c>
    </row>
    <row r="283" spans="1:2" ht="15">
      <c r="A283" s="69">
        <v>381</v>
      </c>
      <c r="B283" s="69">
        <v>367</v>
      </c>
    </row>
    <row r="284" spans="1:2" ht="15">
      <c r="A284" s="69">
        <v>382</v>
      </c>
      <c r="B284" s="69">
        <v>367</v>
      </c>
    </row>
    <row r="285" spans="1:2" ht="15">
      <c r="A285" s="69">
        <v>383</v>
      </c>
      <c r="B285" s="69">
        <v>367</v>
      </c>
    </row>
    <row r="286" spans="1:2" ht="15">
      <c r="A286" s="69">
        <v>384</v>
      </c>
      <c r="B286" s="69">
        <v>367</v>
      </c>
    </row>
    <row r="287" spans="1:2" ht="15">
      <c r="A287" s="69">
        <v>385</v>
      </c>
      <c r="B287" s="69">
        <v>367</v>
      </c>
    </row>
    <row r="288" spans="1:2" ht="15">
      <c r="A288" s="69">
        <v>386</v>
      </c>
      <c r="B288" s="69">
        <v>368</v>
      </c>
    </row>
    <row r="289" spans="1:2" ht="15">
      <c r="A289" s="69">
        <v>387</v>
      </c>
      <c r="B289" s="69">
        <v>368</v>
      </c>
    </row>
    <row r="290" spans="1:2" ht="15">
      <c r="A290" s="69">
        <v>388</v>
      </c>
      <c r="B290" s="69">
        <v>368</v>
      </c>
    </row>
    <row r="291" spans="1:2" ht="15">
      <c r="A291" s="69">
        <v>389</v>
      </c>
      <c r="B291" s="69">
        <v>368</v>
      </c>
    </row>
    <row r="292" spans="1:2" ht="15">
      <c r="A292" s="69">
        <v>390</v>
      </c>
      <c r="B292" s="69">
        <v>368</v>
      </c>
    </row>
    <row r="293" spans="1:2" ht="15">
      <c r="A293" s="69">
        <v>391</v>
      </c>
      <c r="B293" s="69">
        <v>368</v>
      </c>
    </row>
    <row r="294" spans="1:2" ht="15">
      <c r="A294" s="69">
        <v>392</v>
      </c>
      <c r="B294" s="69">
        <v>368</v>
      </c>
    </row>
    <row r="295" spans="1:2" ht="15">
      <c r="A295" s="69">
        <v>393</v>
      </c>
      <c r="B295" s="69">
        <v>368</v>
      </c>
    </row>
    <row r="296" spans="1:2" ht="15">
      <c r="A296" s="69">
        <v>394</v>
      </c>
      <c r="B296" s="69">
        <v>369</v>
      </c>
    </row>
    <row r="297" spans="1:2" ht="15">
      <c r="A297" s="69">
        <v>395</v>
      </c>
      <c r="B297" s="69">
        <v>369</v>
      </c>
    </row>
    <row r="298" spans="1:2" ht="15">
      <c r="A298" s="69">
        <v>396</v>
      </c>
      <c r="B298" s="69">
        <v>369</v>
      </c>
    </row>
    <row r="299" spans="1:2" ht="15">
      <c r="A299" s="69">
        <v>397</v>
      </c>
      <c r="B299" s="69">
        <v>370</v>
      </c>
    </row>
    <row r="300" spans="1:2" ht="15">
      <c r="A300" s="69">
        <v>398</v>
      </c>
      <c r="B300" s="69">
        <v>370</v>
      </c>
    </row>
    <row r="301" spans="1:2" ht="15">
      <c r="A301" s="69">
        <v>399</v>
      </c>
      <c r="B301" s="69">
        <v>370</v>
      </c>
    </row>
    <row r="302" spans="1:2" ht="15">
      <c r="A302" s="69">
        <v>400</v>
      </c>
      <c r="B302" s="69">
        <v>371</v>
      </c>
    </row>
    <row r="303" spans="1:2" ht="15">
      <c r="A303" s="69">
        <v>401</v>
      </c>
      <c r="B303" s="69">
        <v>371</v>
      </c>
    </row>
    <row r="304" spans="1:2" ht="15">
      <c r="A304" s="69">
        <v>402</v>
      </c>
      <c r="B304" s="69">
        <v>371</v>
      </c>
    </row>
    <row r="305" spans="1:2" ht="15">
      <c r="A305" s="69">
        <v>403</v>
      </c>
      <c r="B305" s="69">
        <v>371</v>
      </c>
    </row>
    <row r="306" spans="1:2" ht="15">
      <c r="A306" s="69">
        <v>404</v>
      </c>
      <c r="B306" s="69">
        <v>371</v>
      </c>
    </row>
    <row r="307" spans="1:2" ht="15">
      <c r="A307" s="69">
        <v>405</v>
      </c>
      <c r="B307" s="69">
        <v>371</v>
      </c>
    </row>
    <row r="308" spans="1:2" ht="15">
      <c r="A308" s="69">
        <v>406</v>
      </c>
      <c r="B308" s="69">
        <v>371</v>
      </c>
    </row>
    <row r="309" spans="1:2" ht="15">
      <c r="A309" s="69">
        <v>407</v>
      </c>
      <c r="B309" s="69">
        <v>371</v>
      </c>
    </row>
    <row r="310" spans="1:2" ht="15">
      <c r="A310" s="69">
        <v>408</v>
      </c>
      <c r="B310" s="69">
        <v>371</v>
      </c>
    </row>
    <row r="311" spans="1:2" ht="15">
      <c r="A311" s="69">
        <v>409</v>
      </c>
      <c r="B311" s="69">
        <v>371</v>
      </c>
    </row>
    <row r="312" spans="1:2" ht="15">
      <c r="A312" s="69">
        <v>410</v>
      </c>
      <c r="B312" s="69">
        <v>371</v>
      </c>
    </row>
    <row r="313" spans="1:2" ht="15">
      <c r="A313" s="69">
        <v>411</v>
      </c>
      <c r="B313" s="69">
        <v>371</v>
      </c>
    </row>
    <row r="314" spans="1:2" ht="15">
      <c r="A314" s="69">
        <v>412</v>
      </c>
      <c r="B314" s="69">
        <v>371</v>
      </c>
    </row>
    <row r="315" spans="1:2" ht="15">
      <c r="A315" s="69">
        <v>413</v>
      </c>
      <c r="B315" s="69">
        <v>372</v>
      </c>
    </row>
    <row r="316" spans="1:2" ht="15">
      <c r="A316" s="69">
        <v>414</v>
      </c>
      <c r="B316" s="69">
        <v>372</v>
      </c>
    </row>
    <row r="317" spans="1:2" ht="15">
      <c r="A317" s="69">
        <v>415</v>
      </c>
      <c r="B317" s="69">
        <v>372</v>
      </c>
    </row>
    <row r="318" spans="1:2" ht="15">
      <c r="A318" s="69">
        <v>416</v>
      </c>
      <c r="B318" s="69">
        <v>372</v>
      </c>
    </row>
    <row r="319" spans="1:2" ht="15">
      <c r="A319" s="69">
        <v>417</v>
      </c>
      <c r="B319" s="69">
        <v>372</v>
      </c>
    </row>
    <row r="320" spans="1:2" ht="15">
      <c r="A320" s="69">
        <v>418</v>
      </c>
      <c r="B320" s="69">
        <v>372</v>
      </c>
    </row>
    <row r="321" spans="1:2" ht="15">
      <c r="A321" s="69">
        <v>419</v>
      </c>
      <c r="B321" s="69">
        <v>372</v>
      </c>
    </row>
    <row r="322" spans="1:2" ht="15">
      <c r="A322" s="69">
        <v>420</v>
      </c>
      <c r="B322" s="69">
        <v>373</v>
      </c>
    </row>
    <row r="323" spans="1:2" ht="15">
      <c r="A323" s="69">
        <v>421</v>
      </c>
      <c r="B323" s="69">
        <v>374</v>
      </c>
    </row>
    <row r="324" spans="1:2" ht="15">
      <c r="A324" s="69">
        <v>422</v>
      </c>
      <c r="B324" s="69">
        <v>375</v>
      </c>
    </row>
    <row r="325" spans="1:2" ht="15">
      <c r="A325" s="69">
        <v>423</v>
      </c>
      <c r="B325" s="69">
        <v>376</v>
      </c>
    </row>
    <row r="326" spans="1:2" ht="15">
      <c r="A326" s="69">
        <v>424</v>
      </c>
      <c r="B326" s="69">
        <v>377</v>
      </c>
    </row>
    <row r="327" spans="1:2" ht="15">
      <c r="A327" s="69">
        <v>425</v>
      </c>
      <c r="B327" s="69">
        <v>377</v>
      </c>
    </row>
    <row r="328" spans="1:2" ht="15">
      <c r="A328" s="69">
        <v>426</v>
      </c>
      <c r="B328" s="69">
        <v>378</v>
      </c>
    </row>
    <row r="329" spans="1:2" ht="15">
      <c r="A329" s="69">
        <v>427</v>
      </c>
      <c r="B329" s="69">
        <v>379</v>
      </c>
    </row>
    <row r="330" spans="1:2" ht="15">
      <c r="A330" s="69">
        <v>428</v>
      </c>
      <c r="B330" s="69">
        <v>379</v>
      </c>
    </row>
    <row r="331" spans="1:2" ht="15">
      <c r="A331" s="69">
        <v>429</v>
      </c>
      <c r="B331" s="69">
        <v>379</v>
      </c>
    </row>
    <row r="332" spans="1:2" ht="15">
      <c r="A332" s="69">
        <v>430</v>
      </c>
      <c r="B332" s="69">
        <v>380</v>
      </c>
    </row>
    <row r="333" spans="1:2" ht="15">
      <c r="A333" s="69">
        <v>431</v>
      </c>
      <c r="B333" s="69">
        <v>381</v>
      </c>
    </row>
    <row r="334" spans="1:2" ht="15">
      <c r="A334" s="69">
        <v>432</v>
      </c>
      <c r="B334" s="69">
        <v>382</v>
      </c>
    </row>
    <row r="335" spans="1:2" ht="15">
      <c r="A335" s="69">
        <v>433</v>
      </c>
      <c r="B335" s="69">
        <v>382</v>
      </c>
    </row>
    <row r="336" spans="1:2" ht="15">
      <c r="A336" s="69">
        <v>434</v>
      </c>
      <c r="B336" s="69">
        <v>383</v>
      </c>
    </row>
    <row r="337" spans="1:2" ht="15">
      <c r="A337" s="69">
        <v>435</v>
      </c>
      <c r="B337" s="69">
        <v>384</v>
      </c>
    </row>
    <row r="338" spans="1:2" ht="15">
      <c r="A338" s="69">
        <v>436</v>
      </c>
      <c r="B338" s="69">
        <v>384</v>
      </c>
    </row>
    <row r="339" spans="1:2" ht="15">
      <c r="A339" s="69">
        <v>437</v>
      </c>
      <c r="B339" s="69">
        <v>385</v>
      </c>
    </row>
    <row r="340" spans="1:2" ht="15">
      <c r="A340" s="69">
        <v>438</v>
      </c>
      <c r="B340" s="69">
        <v>386</v>
      </c>
    </row>
    <row r="341" spans="1:2" ht="15">
      <c r="A341" s="69">
        <v>439</v>
      </c>
      <c r="B341" s="69">
        <v>387</v>
      </c>
    </row>
    <row r="342" spans="1:2" ht="15">
      <c r="A342" s="69">
        <v>440</v>
      </c>
      <c r="B342" s="69">
        <v>387</v>
      </c>
    </row>
    <row r="343" spans="1:2" ht="15">
      <c r="A343" s="69">
        <v>441</v>
      </c>
      <c r="B343" s="69">
        <v>388</v>
      </c>
    </row>
    <row r="344" spans="1:2" ht="15">
      <c r="A344" s="69">
        <v>442</v>
      </c>
      <c r="B344" s="69">
        <v>389</v>
      </c>
    </row>
    <row r="345" spans="1:2" ht="15">
      <c r="A345" s="69">
        <v>443</v>
      </c>
      <c r="B345" s="69">
        <v>390</v>
      </c>
    </row>
    <row r="346" spans="1:2" ht="15">
      <c r="A346" s="69">
        <v>444</v>
      </c>
      <c r="B346" s="69">
        <v>390</v>
      </c>
    </row>
    <row r="347" spans="1:2" ht="15">
      <c r="A347" s="69">
        <v>445</v>
      </c>
      <c r="B347" s="69">
        <v>391</v>
      </c>
    </row>
    <row r="348" spans="1:2" ht="15">
      <c r="A348" s="69">
        <v>446</v>
      </c>
      <c r="B348" s="69">
        <v>392</v>
      </c>
    </row>
    <row r="349" spans="1:2" ht="15">
      <c r="A349" s="69">
        <v>447</v>
      </c>
      <c r="B349" s="69">
        <v>393</v>
      </c>
    </row>
    <row r="350" spans="1:2" ht="15">
      <c r="A350" s="69">
        <v>448</v>
      </c>
      <c r="B350" s="69">
        <v>393</v>
      </c>
    </row>
    <row r="351" spans="1:2" ht="15">
      <c r="A351" s="69">
        <v>449</v>
      </c>
      <c r="B351" s="69">
        <v>394</v>
      </c>
    </row>
    <row r="352" spans="1:2" ht="15">
      <c r="A352" s="69">
        <v>450</v>
      </c>
      <c r="B352" s="69">
        <v>395</v>
      </c>
    </row>
    <row r="353" spans="1:2" ht="15">
      <c r="A353" s="69">
        <v>451</v>
      </c>
      <c r="B353" s="69">
        <v>396</v>
      </c>
    </row>
    <row r="354" spans="1:2" ht="15">
      <c r="A354" s="69">
        <v>452</v>
      </c>
      <c r="B354" s="69">
        <v>396</v>
      </c>
    </row>
    <row r="355" spans="1:2" ht="15">
      <c r="A355" s="69">
        <v>453</v>
      </c>
      <c r="B355" s="69">
        <v>397</v>
      </c>
    </row>
    <row r="356" spans="1:2" ht="15">
      <c r="A356" s="69">
        <v>454</v>
      </c>
      <c r="B356" s="69">
        <v>398</v>
      </c>
    </row>
    <row r="357" spans="1:2" ht="15">
      <c r="A357" s="69">
        <v>455</v>
      </c>
      <c r="B357" s="69">
        <v>398</v>
      </c>
    </row>
    <row r="358" spans="1:2" ht="15">
      <c r="A358" s="69">
        <v>456</v>
      </c>
      <c r="B358" s="69">
        <v>399</v>
      </c>
    </row>
    <row r="359" spans="1:2" ht="15">
      <c r="A359" s="69">
        <v>457</v>
      </c>
      <c r="B359" s="69">
        <v>400</v>
      </c>
    </row>
    <row r="360" spans="1:2" ht="15">
      <c r="A360" s="69">
        <v>458</v>
      </c>
      <c r="B360" s="69">
        <v>401</v>
      </c>
    </row>
    <row r="361" spans="1:2" ht="15">
      <c r="A361" s="69">
        <v>459</v>
      </c>
      <c r="B361" s="69">
        <v>402</v>
      </c>
    </row>
    <row r="362" spans="1:2" ht="15">
      <c r="A362" s="69">
        <v>460</v>
      </c>
      <c r="B362" s="69">
        <v>403</v>
      </c>
    </row>
    <row r="363" spans="1:2" ht="15">
      <c r="A363" s="69">
        <v>461</v>
      </c>
      <c r="B363" s="69">
        <v>404</v>
      </c>
    </row>
    <row r="364" spans="1:2" ht="15">
      <c r="A364" s="69">
        <v>462</v>
      </c>
      <c r="B364" s="69">
        <v>405</v>
      </c>
    </row>
    <row r="365" spans="1:2" ht="15">
      <c r="A365" s="69">
        <v>463</v>
      </c>
      <c r="B365" s="69">
        <v>405</v>
      </c>
    </row>
    <row r="366" spans="1:2" ht="15">
      <c r="A366" s="69">
        <v>464</v>
      </c>
      <c r="B366" s="69">
        <v>406</v>
      </c>
    </row>
    <row r="367" spans="1:2" ht="15">
      <c r="A367" s="69">
        <v>465</v>
      </c>
      <c r="B367" s="69">
        <v>407</v>
      </c>
    </row>
    <row r="368" spans="1:2" ht="15">
      <c r="A368" s="69">
        <v>466</v>
      </c>
      <c r="B368" s="69">
        <v>408</v>
      </c>
    </row>
    <row r="369" spans="1:2" ht="15">
      <c r="A369" s="69">
        <v>467</v>
      </c>
      <c r="B369" s="69">
        <v>408</v>
      </c>
    </row>
    <row r="370" spans="1:2" ht="15">
      <c r="A370" s="69">
        <v>468</v>
      </c>
      <c r="B370" s="69">
        <v>409</v>
      </c>
    </row>
    <row r="371" spans="1:2" ht="15">
      <c r="A371" s="69">
        <v>469</v>
      </c>
      <c r="B371" s="69">
        <v>410</v>
      </c>
    </row>
    <row r="372" spans="1:2" ht="15">
      <c r="A372" s="69">
        <v>470</v>
      </c>
      <c r="B372" s="69">
        <v>411</v>
      </c>
    </row>
    <row r="373" spans="1:2" ht="15">
      <c r="A373" s="69">
        <v>471</v>
      </c>
      <c r="B373" s="69">
        <v>411</v>
      </c>
    </row>
    <row r="374" spans="1:2" ht="15">
      <c r="A374" s="69">
        <v>472</v>
      </c>
      <c r="B374" s="69">
        <v>412</v>
      </c>
    </row>
    <row r="375" spans="1:2" ht="15">
      <c r="A375" s="69">
        <v>473</v>
      </c>
      <c r="B375" s="69">
        <v>412</v>
      </c>
    </row>
    <row r="376" spans="1:2" ht="15">
      <c r="A376" s="69">
        <v>474</v>
      </c>
      <c r="B376" s="69">
        <v>413</v>
      </c>
    </row>
    <row r="377" spans="1:2" ht="15">
      <c r="A377" s="69">
        <v>475</v>
      </c>
      <c r="B377" s="69">
        <v>413</v>
      </c>
    </row>
    <row r="378" spans="1:2" ht="15">
      <c r="A378" s="69">
        <v>476</v>
      </c>
      <c r="B378" s="69">
        <v>414</v>
      </c>
    </row>
    <row r="379" spans="1:2" ht="15">
      <c r="A379" s="69">
        <v>477</v>
      </c>
      <c r="B379" s="69">
        <v>415</v>
      </c>
    </row>
    <row r="380" spans="1:2" ht="15">
      <c r="A380" s="69">
        <v>478</v>
      </c>
      <c r="B380" s="69">
        <v>415</v>
      </c>
    </row>
    <row r="381" spans="1:2" ht="15">
      <c r="A381" s="69">
        <v>479</v>
      </c>
      <c r="B381" s="69">
        <v>416</v>
      </c>
    </row>
    <row r="382" spans="1:2" ht="15">
      <c r="A382" s="69">
        <v>480</v>
      </c>
      <c r="B382" s="69">
        <v>416</v>
      </c>
    </row>
    <row r="383" spans="1:2" ht="15">
      <c r="A383" s="69">
        <v>481</v>
      </c>
      <c r="B383" s="69">
        <v>417</v>
      </c>
    </row>
    <row r="384" spans="1:2" ht="15">
      <c r="A384" s="69">
        <v>482</v>
      </c>
      <c r="B384" s="69">
        <v>417</v>
      </c>
    </row>
    <row r="385" spans="1:2" ht="15">
      <c r="A385" s="69">
        <v>483</v>
      </c>
      <c r="B385" s="69">
        <v>418</v>
      </c>
    </row>
    <row r="386" spans="1:2" ht="15">
      <c r="A386" s="69">
        <v>484</v>
      </c>
      <c r="B386" s="69">
        <v>419</v>
      </c>
    </row>
    <row r="387" spans="1:2" ht="15">
      <c r="A387" s="69">
        <v>485</v>
      </c>
      <c r="B387" s="69">
        <v>420</v>
      </c>
    </row>
    <row r="388" spans="1:2" ht="15">
      <c r="A388" s="69">
        <v>486</v>
      </c>
      <c r="B388" s="69">
        <v>420</v>
      </c>
    </row>
    <row r="389" spans="1:2" ht="15">
      <c r="A389" s="69">
        <v>487</v>
      </c>
      <c r="B389" s="69">
        <v>421</v>
      </c>
    </row>
    <row r="390" spans="1:2" ht="15">
      <c r="A390" s="69">
        <v>488</v>
      </c>
      <c r="B390" s="69">
        <v>422</v>
      </c>
    </row>
    <row r="391" spans="1:2" ht="15">
      <c r="A391" s="69">
        <v>489</v>
      </c>
      <c r="B391" s="69">
        <v>422</v>
      </c>
    </row>
    <row r="392" spans="1:2" ht="15">
      <c r="A392" s="69">
        <v>490</v>
      </c>
      <c r="B392" s="69">
        <v>423</v>
      </c>
    </row>
    <row r="393" spans="1:2" ht="15">
      <c r="A393" s="69">
        <v>491</v>
      </c>
      <c r="B393" s="69">
        <v>424</v>
      </c>
    </row>
    <row r="394" spans="1:2" ht="15">
      <c r="A394" s="69">
        <v>492</v>
      </c>
      <c r="B394" s="69">
        <v>425</v>
      </c>
    </row>
    <row r="395" spans="1:2" ht="15">
      <c r="A395" s="69">
        <v>493</v>
      </c>
      <c r="B395" s="69">
        <v>425</v>
      </c>
    </row>
    <row r="396" spans="1:2" ht="15">
      <c r="A396" s="69">
        <v>494</v>
      </c>
      <c r="B396" s="69">
        <v>426</v>
      </c>
    </row>
    <row r="397" spans="1:2" ht="15">
      <c r="A397" s="69">
        <v>495</v>
      </c>
      <c r="B397" s="69">
        <v>427</v>
      </c>
    </row>
    <row r="398" spans="1:2" ht="15">
      <c r="A398" s="69">
        <v>496</v>
      </c>
      <c r="B398" s="69">
        <v>428</v>
      </c>
    </row>
    <row r="399" spans="1:2" ht="15">
      <c r="A399" s="69">
        <v>497</v>
      </c>
      <c r="B399" s="69">
        <v>428</v>
      </c>
    </row>
    <row r="400" spans="1:2" ht="15">
      <c r="A400" s="69">
        <v>498</v>
      </c>
      <c r="B400" s="69">
        <v>429</v>
      </c>
    </row>
    <row r="401" spans="1:2" ht="15">
      <c r="A401" s="69">
        <v>499</v>
      </c>
      <c r="B401" s="69">
        <v>430</v>
      </c>
    </row>
    <row r="402" spans="1:2" ht="15">
      <c r="A402" s="69">
        <v>500</v>
      </c>
      <c r="B402" s="69">
        <v>431</v>
      </c>
    </row>
    <row r="403" spans="1:2" ht="15">
      <c r="A403" s="69">
        <v>501</v>
      </c>
      <c r="B403" s="69">
        <v>432</v>
      </c>
    </row>
    <row r="404" spans="1:2" ht="15">
      <c r="A404" s="69">
        <v>502</v>
      </c>
      <c r="B404" s="69">
        <v>433</v>
      </c>
    </row>
    <row r="405" spans="1:2" ht="15">
      <c r="A405" s="69">
        <v>503</v>
      </c>
      <c r="B405" s="69">
        <v>434</v>
      </c>
    </row>
    <row r="406" spans="1:2" ht="15">
      <c r="A406" s="69">
        <v>504</v>
      </c>
      <c r="B406" s="69">
        <v>434</v>
      </c>
    </row>
    <row r="407" spans="1:2" ht="15">
      <c r="A407" s="69">
        <v>505</v>
      </c>
      <c r="B407" s="69">
        <v>435</v>
      </c>
    </row>
    <row r="408" spans="1:2" ht="15">
      <c r="A408" s="69">
        <v>506</v>
      </c>
      <c r="B408" s="69">
        <v>436</v>
      </c>
    </row>
    <row r="409" spans="1:2" ht="15">
      <c r="A409" s="69">
        <v>507</v>
      </c>
      <c r="B409" s="69">
        <v>437</v>
      </c>
    </row>
    <row r="410" spans="1:2" ht="15">
      <c r="A410" s="69">
        <v>508</v>
      </c>
      <c r="B410" s="69">
        <v>437</v>
      </c>
    </row>
    <row r="411" spans="1:2" ht="15">
      <c r="A411" s="69">
        <v>509</v>
      </c>
      <c r="B411" s="69">
        <v>438</v>
      </c>
    </row>
    <row r="412" spans="1:2" ht="15">
      <c r="A412" s="69">
        <v>510</v>
      </c>
      <c r="B412" s="69">
        <v>439</v>
      </c>
    </row>
    <row r="413" spans="1:2" ht="15">
      <c r="A413" s="69">
        <v>511</v>
      </c>
      <c r="B413" s="69">
        <v>440</v>
      </c>
    </row>
    <row r="414" spans="1:2" ht="15">
      <c r="A414" s="69">
        <v>512</v>
      </c>
      <c r="B414" s="69">
        <v>440</v>
      </c>
    </row>
    <row r="415" spans="1:2" ht="15">
      <c r="A415" s="69">
        <v>513</v>
      </c>
      <c r="B415" s="69">
        <v>441</v>
      </c>
    </row>
    <row r="416" spans="1:2" ht="15">
      <c r="A416" s="69">
        <v>514</v>
      </c>
      <c r="B416" s="69">
        <v>442</v>
      </c>
    </row>
    <row r="417" spans="1:2" ht="15">
      <c r="A417" s="69">
        <v>515</v>
      </c>
      <c r="B417" s="69">
        <v>443</v>
      </c>
    </row>
    <row r="418" spans="1:2" ht="15">
      <c r="A418" s="69">
        <v>516</v>
      </c>
      <c r="B418" s="69">
        <v>443</v>
      </c>
    </row>
    <row r="419" spans="1:2" ht="15">
      <c r="A419" s="69">
        <v>517</v>
      </c>
      <c r="B419" s="69">
        <v>444</v>
      </c>
    </row>
    <row r="420" spans="1:2" ht="15">
      <c r="A420" s="69">
        <v>518</v>
      </c>
      <c r="B420" s="69">
        <v>445</v>
      </c>
    </row>
    <row r="421" spans="1:2" ht="15">
      <c r="A421" s="69">
        <v>519</v>
      </c>
      <c r="B421" s="69">
        <v>446</v>
      </c>
    </row>
    <row r="422" spans="1:2" ht="15">
      <c r="A422" s="69">
        <v>520</v>
      </c>
      <c r="B422" s="69">
        <v>446</v>
      </c>
    </row>
    <row r="423" spans="1:2" ht="15">
      <c r="A423" s="69">
        <v>521</v>
      </c>
      <c r="B423" s="69">
        <v>447</v>
      </c>
    </row>
    <row r="424" spans="1:2" ht="15">
      <c r="A424" s="69">
        <v>522</v>
      </c>
      <c r="B424" s="69">
        <v>448</v>
      </c>
    </row>
    <row r="425" spans="1:2" ht="15">
      <c r="A425" s="69">
        <v>523</v>
      </c>
      <c r="B425" s="69">
        <v>448</v>
      </c>
    </row>
    <row r="426" spans="1:2" ht="15">
      <c r="A426" s="69">
        <v>524</v>
      </c>
      <c r="B426" s="69">
        <v>449</v>
      </c>
    </row>
    <row r="427" spans="1:2" ht="15">
      <c r="A427" s="69">
        <v>525</v>
      </c>
      <c r="B427" s="69">
        <v>450</v>
      </c>
    </row>
    <row r="428" spans="1:2" ht="15">
      <c r="A428" s="69">
        <v>526</v>
      </c>
      <c r="B428" s="69">
        <v>451</v>
      </c>
    </row>
    <row r="429" spans="1:2" ht="15">
      <c r="A429" s="69">
        <v>527</v>
      </c>
      <c r="B429" s="69">
        <v>451</v>
      </c>
    </row>
    <row r="430" spans="1:2" ht="15">
      <c r="A430" s="69">
        <v>528</v>
      </c>
      <c r="B430" s="69">
        <v>452</v>
      </c>
    </row>
    <row r="431" spans="1:2" ht="15">
      <c r="A431" s="69">
        <v>529</v>
      </c>
      <c r="B431" s="69">
        <v>453</v>
      </c>
    </row>
    <row r="432" spans="1:2" ht="15">
      <c r="A432" s="69">
        <v>530</v>
      </c>
      <c r="B432" s="69">
        <v>454</v>
      </c>
    </row>
    <row r="433" spans="1:2" ht="15">
      <c r="A433" s="69">
        <v>531</v>
      </c>
      <c r="B433" s="69">
        <v>454</v>
      </c>
    </row>
    <row r="434" spans="1:2" ht="15">
      <c r="A434" s="69">
        <v>532</v>
      </c>
      <c r="B434" s="69">
        <v>455</v>
      </c>
    </row>
    <row r="435" spans="1:2" ht="15">
      <c r="A435" s="69">
        <v>533</v>
      </c>
      <c r="B435" s="69">
        <v>456</v>
      </c>
    </row>
    <row r="436" spans="1:2" ht="15">
      <c r="A436" s="69">
        <v>534</v>
      </c>
      <c r="B436" s="69">
        <v>456</v>
      </c>
    </row>
    <row r="437" spans="1:2" ht="15">
      <c r="A437" s="69">
        <v>535</v>
      </c>
      <c r="B437" s="69">
        <v>456</v>
      </c>
    </row>
    <row r="438" spans="1:2" ht="15">
      <c r="A438" s="69">
        <v>536</v>
      </c>
      <c r="B438" s="69">
        <v>457</v>
      </c>
    </row>
    <row r="439" spans="1:2" ht="15">
      <c r="A439" s="69">
        <v>537</v>
      </c>
      <c r="B439" s="69">
        <v>457</v>
      </c>
    </row>
    <row r="440" spans="1:2" ht="15">
      <c r="A440" s="69">
        <v>538</v>
      </c>
      <c r="B440" s="69">
        <v>457</v>
      </c>
    </row>
    <row r="441" spans="1:2" ht="15">
      <c r="A441" s="69">
        <v>539</v>
      </c>
      <c r="B441" s="69">
        <v>458</v>
      </c>
    </row>
    <row r="442" spans="1:2" ht="15">
      <c r="A442" s="69">
        <v>540</v>
      </c>
      <c r="B442" s="69">
        <v>459</v>
      </c>
    </row>
    <row r="443" spans="1:2" ht="15">
      <c r="A443" s="69">
        <v>541</v>
      </c>
      <c r="B443" s="69">
        <v>460</v>
      </c>
    </row>
    <row r="444" spans="1:2" ht="15">
      <c r="A444" s="69">
        <v>542</v>
      </c>
      <c r="B444" s="69">
        <v>461</v>
      </c>
    </row>
    <row r="445" spans="1:2" ht="15">
      <c r="A445" s="69">
        <v>543</v>
      </c>
      <c r="B445" s="69">
        <v>462</v>
      </c>
    </row>
    <row r="446" spans="1:2" ht="15">
      <c r="A446" s="69">
        <v>544</v>
      </c>
      <c r="B446" s="69">
        <v>463</v>
      </c>
    </row>
    <row r="447" spans="1:2" ht="15">
      <c r="A447" s="69">
        <v>545</v>
      </c>
      <c r="B447" s="69">
        <v>464</v>
      </c>
    </row>
    <row r="448" spans="1:2" ht="15">
      <c r="A448" s="69">
        <v>546</v>
      </c>
      <c r="B448" s="69">
        <v>464</v>
      </c>
    </row>
    <row r="449" spans="1:2" ht="15">
      <c r="A449" s="69">
        <v>547</v>
      </c>
      <c r="B449" s="69">
        <v>465</v>
      </c>
    </row>
    <row r="450" spans="1:2" ht="15">
      <c r="A450" s="69">
        <v>548</v>
      </c>
      <c r="B450" s="69">
        <v>466</v>
      </c>
    </row>
    <row r="451" spans="1:2" ht="15">
      <c r="A451" s="69">
        <v>549</v>
      </c>
      <c r="B451" s="69">
        <v>467</v>
      </c>
    </row>
    <row r="452" spans="1:2" ht="15">
      <c r="A452" s="69">
        <v>550</v>
      </c>
      <c r="B452" s="69">
        <v>467</v>
      </c>
    </row>
    <row r="453" spans="1:2" ht="15">
      <c r="A453" s="69">
        <v>551</v>
      </c>
      <c r="B453" s="69">
        <v>468</v>
      </c>
    </row>
    <row r="454" spans="1:2" ht="15">
      <c r="A454" s="69">
        <v>552</v>
      </c>
      <c r="B454" s="69">
        <v>469</v>
      </c>
    </row>
    <row r="455" spans="1:2" ht="15">
      <c r="A455" s="69">
        <v>553</v>
      </c>
      <c r="B455" s="69">
        <v>469</v>
      </c>
    </row>
    <row r="456" spans="1:2" ht="15">
      <c r="A456" s="69">
        <v>554</v>
      </c>
      <c r="B456" s="69">
        <v>470</v>
      </c>
    </row>
    <row r="457" spans="1:2" ht="15">
      <c r="A457" s="69">
        <v>555</v>
      </c>
      <c r="B457" s="69">
        <v>471</v>
      </c>
    </row>
    <row r="458" spans="1:2" ht="15">
      <c r="A458" s="69">
        <v>556</v>
      </c>
      <c r="B458" s="69">
        <v>472</v>
      </c>
    </row>
    <row r="459" spans="1:2" ht="15">
      <c r="A459" s="69">
        <v>557</v>
      </c>
      <c r="B459" s="69">
        <v>472</v>
      </c>
    </row>
    <row r="460" spans="1:2" ht="15">
      <c r="A460" s="69">
        <v>558</v>
      </c>
      <c r="B460" s="69">
        <v>473</v>
      </c>
    </row>
    <row r="461" spans="1:2" ht="15">
      <c r="A461" s="69">
        <v>559</v>
      </c>
      <c r="B461" s="69">
        <v>474</v>
      </c>
    </row>
    <row r="462" spans="1:2" ht="15">
      <c r="A462" s="69">
        <v>560</v>
      </c>
      <c r="B462" s="69">
        <v>475</v>
      </c>
    </row>
    <row r="463" spans="1:2" ht="15">
      <c r="A463" s="69">
        <v>561</v>
      </c>
      <c r="B463" s="69">
        <v>475</v>
      </c>
    </row>
    <row r="464" spans="1:2" ht="15">
      <c r="A464" s="69">
        <v>562</v>
      </c>
      <c r="B464" s="69">
        <v>476</v>
      </c>
    </row>
    <row r="465" spans="1:2" ht="15">
      <c r="A465" s="69">
        <v>563</v>
      </c>
      <c r="B465" s="69">
        <v>477</v>
      </c>
    </row>
    <row r="466" spans="1:2" ht="15">
      <c r="A466" s="69">
        <v>564</v>
      </c>
      <c r="B466" s="69">
        <v>478</v>
      </c>
    </row>
    <row r="467" spans="1:2" ht="15">
      <c r="A467" s="69">
        <v>565</v>
      </c>
      <c r="B467" s="69">
        <v>478</v>
      </c>
    </row>
    <row r="468" spans="1:2" ht="15">
      <c r="A468" s="69">
        <v>566</v>
      </c>
      <c r="B468" s="69">
        <v>479</v>
      </c>
    </row>
    <row r="469" spans="1:2" ht="15">
      <c r="A469" s="69">
        <v>567</v>
      </c>
      <c r="B469" s="69">
        <v>480</v>
      </c>
    </row>
    <row r="470" spans="1:2" ht="15">
      <c r="A470" s="69">
        <v>568</v>
      </c>
      <c r="B470" s="69">
        <v>481</v>
      </c>
    </row>
    <row r="471" spans="1:2" ht="15">
      <c r="A471" s="69">
        <v>569</v>
      </c>
      <c r="B471" s="69">
        <v>481</v>
      </c>
    </row>
    <row r="472" spans="1:2" ht="15">
      <c r="A472" s="69">
        <v>570</v>
      </c>
      <c r="B472" s="69">
        <v>482</v>
      </c>
    </row>
    <row r="473" spans="1:2" ht="15">
      <c r="A473" s="69">
        <v>571</v>
      </c>
      <c r="B473" s="69">
        <v>483</v>
      </c>
    </row>
    <row r="474" spans="1:2" ht="15">
      <c r="A474" s="69">
        <v>572</v>
      </c>
      <c r="B474" s="69">
        <v>483</v>
      </c>
    </row>
    <row r="475" spans="1:2" ht="15">
      <c r="A475" s="69">
        <v>573</v>
      </c>
      <c r="B475" s="69">
        <v>484</v>
      </c>
    </row>
    <row r="476" spans="1:2" ht="15">
      <c r="A476" s="69">
        <v>574</v>
      </c>
      <c r="B476" s="69">
        <v>485</v>
      </c>
    </row>
    <row r="477" spans="1:2" ht="15">
      <c r="A477" s="69">
        <v>575</v>
      </c>
      <c r="B477" s="69">
        <v>486</v>
      </c>
    </row>
    <row r="478" spans="1:2" ht="15">
      <c r="A478" s="69">
        <v>576</v>
      </c>
      <c r="B478" s="69">
        <v>486</v>
      </c>
    </row>
    <row r="479" spans="1:2" ht="15">
      <c r="A479" s="69">
        <v>577</v>
      </c>
      <c r="B479" s="69">
        <v>487</v>
      </c>
    </row>
    <row r="480" spans="1:2" ht="15">
      <c r="A480" s="69">
        <v>578</v>
      </c>
      <c r="B480" s="69">
        <v>488</v>
      </c>
    </row>
    <row r="481" spans="1:2" ht="15">
      <c r="A481" s="69">
        <v>579</v>
      </c>
      <c r="B481" s="69">
        <v>489</v>
      </c>
    </row>
    <row r="482" spans="1:2" ht="15">
      <c r="A482" s="69">
        <v>580</v>
      </c>
      <c r="B482" s="69">
        <v>490</v>
      </c>
    </row>
    <row r="483" spans="1:2" ht="15">
      <c r="A483" s="69">
        <v>581</v>
      </c>
      <c r="B483" s="69">
        <v>491</v>
      </c>
    </row>
    <row r="484" spans="1:2" ht="15">
      <c r="A484" s="69">
        <v>582</v>
      </c>
      <c r="B484" s="69">
        <v>492</v>
      </c>
    </row>
    <row r="485" spans="1:2" ht="15">
      <c r="A485" s="69">
        <v>583</v>
      </c>
      <c r="B485" s="69">
        <v>493</v>
      </c>
    </row>
    <row r="486" spans="1:2" ht="15">
      <c r="A486" s="69">
        <v>584</v>
      </c>
      <c r="B486" s="69">
        <v>493</v>
      </c>
    </row>
    <row r="487" spans="1:2" ht="15">
      <c r="A487" s="69">
        <v>585</v>
      </c>
      <c r="B487" s="69">
        <v>494</v>
      </c>
    </row>
    <row r="488" spans="1:2" ht="15">
      <c r="A488" s="69">
        <v>586</v>
      </c>
      <c r="B488" s="69">
        <v>495</v>
      </c>
    </row>
    <row r="489" spans="1:2" ht="15">
      <c r="A489" s="69">
        <v>587</v>
      </c>
      <c r="B489" s="69">
        <v>495</v>
      </c>
    </row>
    <row r="490" spans="1:2" ht="15">
      <c r="A490" s="69">
        <v>588</v>
      </c>
      <c r="B490" s="69">
        <v>496</v>
      </c>
    </row>
    <row r="491" spans="1:2" ht="15">
      <c r="A491" s="69">
        <v>589</v>
      </c>
      <c r="B491" s="69">
        <v>497</v>
      </c>
    </row>
    <row r="492" spans="1:2" ht="15">
      <c r="A492" s="69">
        <v>590</v>
      </c>
      <c r="B492" s="69">
        <v>498</v>
      </c>
    </row>
    <row r="493" spans="1:2" ht="15">
      <c r="A493" s="69">
        <v>591</v>
      </c>
      <c r="B493" s="69">
        <v>498</v>
      </c>
    </row>
    <row r="494" spans="1:2" ht="15">
      <c r="A494" s="69">
        <v>592</v>
      </c>
      <c r="B494" s="69">
        <v>499</v>
      </c>
    </row>
    <row r="495" spans="1:2" ht="15">
      <c r="A495" s="69">
        <v>593</v>
      </c>
      <c r="B495" s="69">
        <v>500</v>
      </c>
    </row>
    <row r="496" spans="1:2" ht="15">
      <c r="A496" s="69">
        <v>594</v>
      </c>
      <c r="B496" s="69">
        <v>501</v>
      </c>
    </row>
    <row r="497" spans="1:2" ht="15">
      <c r="A497" s="69">
        <v>595</v>
      </c>
      <c r="B497" s="69">
        <v>501</v>
      </c>
    </row>
    <row r="498" spans="1:2" ht="15">
      <c r="A498" s="69">
        <v>596</v>
      </c>
      <c r="B498" s="69">
        <v>502</v>
      </c>
    </row>
    <row r="499" spans="1:2" ht="15">
      <c r="A499" s="69">
        <v>597</v>
      </c>
      <c r="B499" s="69">
        <v>503</v>
      </c>
    </row>
    <row r="500" spans="1:2" ht="15">
      <c r="A500" s="69">
        <v>598</v>
      </c>
      <c r="B500" s="69">
        <v>504</v>
      </c>
    </row>
    <row r="501" spans="1:2" ht="15">
      <c r="A501" s="69">
        <v>599</v>
      </c>
      <c r="B501" s="69">
        <v>504</v>
      </c>
    </row>
    <row r="502" spans="1:2" ht="15">
      <c r="A502" s="69">
        <v>600</v>
      </c>
      <c r="B502" s="69">
        <v>505</v>
      </c>
    </row>
    <row r="503" spans="1:2" ht="15">
      <c r="A503" s="69">
        <v>601</v>
      </c>
      <c r="B503" s="69">
        <v>506</v>
      </c>
    </row>
    <row r="504" spans="1:2" ht="15">
      <c r="A504" s="69">
        <v>602</v>
      </c>
      <c r="B504" s="69">
        <v>507</v>
      </c>
    </row>
    <row r="505" spans="1:2" ht="15">
      <c r="A505" s="69">
        <v>603</v>
      </c>
      <c r="B505" s="69">
        <v>507</v>
      </c>
    </row>
    <row r="506" spans="1:2" ht="15">
      <c r="A506" s="69">
        <v>604</v>
      </c>
      <c r="B506" s="69">
        <v>508</v>
      </c>
    </row>
    <row r="507" spans="1:2" ht="15">
      <c r="A507" s="69">
        <v>605</v>
      </c>
      <c r="B507" s="69">
        <v>509</v>
      </c>
    </row>
    <row r="508" spans="1:2" ht="15">
      <c r="A508" s="69">
        <v>606</v>
      </c>
      <c r="B508" s="69">
        <v>509</v>
      </c>
    </row>
    <row r="509" spans="1:2" ht="15">
      <c r="A509" s="69">
        <v>607</v>
      </c>
      <c r="B509" s="69">
        <v>510</v>
      </c>
    </row>
    <row r="510" spans="1:2" ht="15">
      <c r="A510" s="69">
        <v>608</v>
      </c>
      <c r="B510" s="69">
        <v>511</v>
      </c>
    </row>
    <row r="511" spans="1:2" ht="15">
      <c r="A511" s="69">
        <v>609</v>
      </c>
      <c r="B511" s="69">
        <v>512</v>
      </c>
    </row>
    <row r="512" spans="1:2" ht="15">
      <c r="A512" s="69">
        <v>610</v>
      </c>
      <c r="B512" s="69">
        <v>512</v>
      </c>
    </row>
    <row r="513" spans="1:2" ht="15">
      <c r="A513" s="69">
        <v>611</v>
      </c>
      <c r="B513" s="69">
        <v>513</v>
      </c>
    </row>
    <row r="514" spans="1:2" ht="15">
      <c r="A514" s="69">
        <v>612</v>
      </c>
      <c r="B514" s="69">
        <v>514</v>
      </c>
    </row>
    <row r="515" spans="1:2" ht="15">
      <c r="A515" s="69">
        <v>613</v>
      </c>
      <c r="B515" s="69">
        <v>515</v>
      </c>
    </row>
    <row r="516" spans="1:2" ht="15">
      <c r="A516" s="69">
        <v>614</v>
      </c>
      <c r="B516" s="69">
        <v>515</v>
      </c>
    </row>
    <row r="517" spans="1:2" ht="15">
      <c r="A517" s="69">
        <v>615</v>
      </c>
      <c r="B517" s="69">
        <v>516</v>
      </c>
    </row>
    <row r="518" spans="1:2" ht="15">
      <c r="A518" s="69">
        <v>616</v>
      </c>
      <c r="B518" s="69">
        <v>517</v>
      </c>
    </row>
    <row r="519" spans="1:2" ht="15">
      <c r="A519" s="69">
        <v>617</v>
      </c>
      <c r="B519" s="69">
        <v>518</v>
      </c>
    </row>
    <row r="520" spans="1:2" ht="15">
      <c r="A520" s="69">
        <v>618</v>
      </c>
      <c r="B520" s="69">
        <v>518</v>
      </c>
    </row>
    <row r="521" spans="1:2" ht="15">
      <c r="A521" s="69">
        <v>619</v>
      </c>
      <c r="B521" s="69">
        <v>519</v>
      </c>
    </row>
    <row r="522" spans="1:2" ht="15">
      <c r="A522" s="69">
        <v>620</v>
      </c>
      <c r="B522" s="69">
        <v>520</v>
      </c>
    </row>
    <row r="523" spans="1:2" ht="15">
      <c r="A523" s="69">
        <v>621</v>
      </c>
      <c r="B523" s="69">
        <v>521</v>
      </c>
    </row>
    <row r="524" spans="1:2" ht="15">
      <c r="A524" s="69">
        <v>622</v>
      </c>
      <c r="B524" s="69">
        <v>522</v>
      </c>
    </row>
    <row r="525" spans="1:2" ht="15">
      <c r="A525" s="69">
        <v>623</v>
      </c>
      <c r="B525" s="69">
        <v>523</v>
      </c>
    </row>
    <row r="526" spans="1:2" ht="15">
      <c r="A526" s="69">
        <v>624</v>
      </c>
      <c r="B526" s="69">
        <v>524</v>
      </c>
    </row>
    <row r="527" spans="1:2" ht="15">
      <c r="A527" s="69">
        <v>625</v>
      </c>
      <c r="B527" s="69">
        <v>524</v>
      </c>
    </row>
    <row r="528" spans="1:2" ht="15">
      <c r="A528" s="69">
        <v>626</v>
      </c>
      <c r="B528" s="69">
        <v>525</v>
      </c>
    </row>
    <row r="529" spans="1:2" ht="15">
      <c r="A529" s="69">
        <v>627</v>
      </c>
      <c r="B529" s="69">
        <v>526</v>
      </c>
    </row>
    <row r="530" spans="1:2" ht="15">
      <c r="A530" s="69">
        <v>628</v>
      </c>
      <c r="B530" s="69">
        <v>527</v>
      </c>
    </row>
    <row r="531" spans="1:2" ht="15">
      <c r="A531" s="69">
        <v>629</v>
      </c>
      <c r="B531" s="69">
        <v>527</v>
      </c>
    </row>
    <row r="532" spans="1:2" ht="15">
      <c r="A532" s="69">
        <v>630</v>
      </c>
      <c r="B532" s="69">
        <v>528</v>
      </c>
    </row>
    <row r="533" spans="1:2" ht="15">
      <c r="A533" s="69">
        <v>631</v>
      </c>
      <c r="B533" s="69">
        <v>529</v>
      </c>
    </row>
    <row r="534" spans="1:2" ht="15">
      <c r="A534" s="69">
        <v>632</v>
      </c>
      <c r="B534" s="69">
        <v>530</v>
      </c>
    </row>
    <row r="535" spans="1:2" ht="15">
      <c r="A535" s="69">
        <v>633</v>
      </c>
      <c r="B535" s="69">
        <v>530</v>
      </c>
    </row>
    <row r="536" spans="1:2" ht="15">
      <c r="A536" s="69">
        <v>634</v>
      </c>
      <c r="B536" s="69">
        <v>531</v>
      </c>
    </row>
    <row r="537" spans="1:2" ht="15">
      <c r="A537" s="69">
        <v>635</v>
      </c>
      <c r="B537" s="69">
        <v>532</v>
      </c>
    </row>
    <row r="538" spans="1:2" ht="15">
      <c r="A538" s="69">
        <v>636</v>
      </c>
      <c r="B538" s="69">
        <v>533</v>
      </c>
    </row>
    <row r="539" spans="1:2" ht="15">
      <c r="A539" s="69">
        <v>637</v>
      </c>
      <c r="B539" s="69">
        <v>533</v>
      </c>
    </row>
    <row r="540" spans="1:2" ht="15">
      <c r="A540" s="69">
        <v>638</v>
      </c>
      <c r="B540" s="69">
        <v>534</v>
      </c>
    </row>
    <row r="541" spans="1:2" ht="15">
      <c r="A541" s="69">
        <v>639</v>
      </c>
      <c r="B541" s="69">
        <v>535</v>
      </c>
    </row>
    <row r="542" spans="1:2" ht="15">
      <c r="A542" s="69">
        <v>640</v>
      </c>
      <c r="B542" s="69">
        <v>535</v>
      </c>
    </row>
    <row r="543" spans="1:2" ht="15">
      <c r="A543" s="69">
        <v>641</v>
      </c>
      <c r="B543" s="69">
        <v>536</v>
      </c>
    </row>
    <row r="544" spans="1:2" ht="15">
      <c r="A544" s="69">
        <v>642</v>
      </c>
      <c r="B544" s="69">
        <v>537</v>
      </c>
    </row>
    <row r="545" spans="1:2" ht="15">
      <c r="A545" s="69">
        <v>643</v>
      </c>
      <c r="B545" s="69">
        <v>538</v>
      </c>
    </row>
    <row r="546" spans="1:2" ht="15">
      <c r="A546" s="69">
        <v>644</v>
      </c>
      <c r="B546" s="69">
        <v>538</v>
      </c>
    </row>
    <row r="547" spans="1:2" ht="15">
      <c r="A547" s="69">
        <v>645</v>
      </c>
      <c r="B547" s="69">
        <v>539</v>
      </c>
    </row>
    <row r="548" spans="1:2" ht="15">
      <c r="A548" s="69">
        <v>646</v>
      </c>
      <c r="B548" s="69">
        <v>540</v>
      </c>
    </row>
    <row r="549" spans="1:2" ht="15">
      <c r="A549" s="69">
        <v>647</v>
      </c>
      <c r="B549" s="69">
        <v>541</v>
      </c>
    </row>
    <row r="550" spans="1:2" ht="15">
      <c r="A550" s="69">
        <v>648</v>
      </c>
      <c r="B550" s="69">
        <v>541</v>
      </c>
    </row>
    <row r="551" spans="1:2" ht="15">
      <c r="A551" s="69">
        <v>649</v>
      </c>
      <c r="B551" s="69">
        <v>542</v>
      </c>
    </row>
    <row r="552" spans="1:2" ht="15">
      <c r="A552" s="69">
        <v>650</v>
      </c>
      <c r="B552" s="69">
        <v>543</v>
      </c>
    </row>
    <row r="553" spans="1:2" ht="15">
      <c r="A553" s="69">
        <v>651</v>
      </c>
      <c r="B553" s="69">
        <v>544</v>
      </c>
    </row>
    <row r="554" spans="1:2" ht="15">
      <c r="A554" s="69">
        <v>652</v>
      </c>
      <c r="B554" s="69">
        <v>544</v>
      </c>
    </row>
    <row r="555" spans="1:2" ht="15">
      <c r="A555" s="69">
        <v>653</v>
      </c>
      <c r="B555" s="69">
        <v>545</v>
      </c>
    </row>
    <row r="556" spans="1:2" ht="15">
      <c r="A556" s="69">
        <v>654</v>
      </c>
      <c r="B556" s="69">
        <v>546</v>
      </c>
    </row>
    <row r="557" spans="1:2" ht="15">
      <c r="A557" s="69">
        <v>655</v>
      </c>
      <c r="B557" s="69">
        <v>546</v>
      </c>
    </row>
    <row r="558" spans="1:2" ht="15">
      <c r="A558" s="69">
        <v>656</v>
      </c>
      <c r="B558" s="69">
        <v>547</v>
      </c>
    </row>
    <row r="559" spans="1:2" ht="15">
      <c r="A559" s="69">
        <v>657</v>
      </c>
      <c r="B559" s="69">
        <v>548</v>
      </c>
    </row>
    <row r="560" spans="1:2" ht="15">
      <c r="A560" s="69">
        <v>658</v>
      </c>
      <c r="B560" s="69">
        <v>549</v>
      </c>
    </row>
    <row r="561" spans="1:2" ht="15">
      <c r="A561" s="69">
        <v>659</v>
      </c>
      <c r="B561" s="69">
        <v>550</v>
      </c>
    </row>
    <row r="562" spans="1:2" ht="15">
      <c r="A562" s="69">
        <v>660</v>
      </c>
      <c r="B562" s="69">
        <v>551</v>
      </c>
    </row>
    <row r="563" spans="1:2" ht="15">
      <c r="A563" s="69">
        <v>661</v>
      </c>
      <c r="B563" s="69">
        <v>552</v>
      </c>
    </row>
    <row r="564" spans="1:2" ht="15">
      <c r="A564" s="69">
        <v>662</v>
      </c>
      <c r="B564" s="69">
        <v>553</v>
      </c>
    </row>
    <row r="565" spans="1:2" ht="15">
      <c r="A565" s="69">
        <v>663</v>
      </c>
      <c r="B565" s="69">
        <v>553</v>
      </c>
    </row>
    <row r="566" spans="1:2" ht="15">
      <c r="A566" s="69">
        <v>664</v>
      </c>
      <c r="B566" s="69">
        <v>554</v>
      </c>
    </row>
    <row r="567" spans="1:2" ht="15">
      <c r="A567" s="69">
        <v>665</v>
      </c>
      <c r="B567" s="69">
        <v>555</v>
      </c>
    </row>
    <row r="568" spans="1:2" ht="15">
      <c r="A568" s="69">
        <v>666</v>
      </c>
      <c r="B568" s="69">
        <v>556</v>
      </c>
    </row>
    <row r="569" spans="1:2" ht="15">
      <c r="A569" s="69">
        <v>667</v>
      </c>
      <c r="B569" s="69">
        <v>556</v>
      </c>
    </row>
    <row r="570" spans="1:2" ht="15">
      <c r="A570" s="69">
        <v>668</v>
      </c>
      <c r="B570" s="69">
        <v>557</v>
      </c>
    </row>
    <row r="571" spans="1:2" ht="15">
      <c r="A571" s="69">
        <v>669</v>
      </c>
      <c r="B571" s="69">
        <v>558</v>
      </c>
    </row>
    <row r="572" spans="1:2" ht="15">
      <c r="A572" s="69">
        <v>670</v>
      </c>
      <c r="B572" s="69">
        <v>559</v>
      </c>
    </row>
    <row r="573" spans="1:2" ht="15">
      <c r="A573" s="69">
        <v>671</v>
      </c>
      <c r="B573" s="69">
        <v>559</v>
      </c>
    </row>
    <row r="574" spans="1:2" ht="15">
      <c r="A574" s="69">
        <v>672</v>
      </c>
      <c r="B574" s="69">
        <v>560</v>
      </c>
    </row>
    <row r="575" spans="1:2" ht="15">
      <c r="A575" s="69">
        <v>673</v>
      </c>
      <c r="B575" s="69">
        <v>561</v>
      </c>
    </row>
    <row r="576" spans="1:2" ht="15">
      <c r="A576" s="69">
        <v>674</v>
      </c>
      <c r="B576" s="69">
        <v>561</v>
      </c>
    </row>
    <row r="577" spans="1:2" ht="15">
      <c r="A577" s="69">
        <v>675</v>
      </c>
      <c r="B577" s="69">
        <v>562</v>
      </c>
    </row>
    <row r="578" spans="1:2" ht="15">
      <c r="A578" s="69">
        <v>676</v>
      </c>
      <c r="B578" s="69">
        <v>563</v>
      </c>
    </row>
    <row r="579" spans="1:2" ht="15">
      <c r="A579" s="69">
        <v>677</v>
      </c>
      <c r="B579" s="69">
        <v>564</v>
      </c>
    </row>
    <row r="580" spans="1:2" ht="15">
      <c r="A580" s="69">
        <v>678</v>
      </c>
      <c r="B580" s="69">
        <v>564</v>
      </c>
    </row>
    <row r="581" spans="1:2" ht="15">
      <c r="A581" s="69">
        <v>679</v>
      </c>
      <c r="B581" s="69">
        <v>565</v>
      </c>
    </row>
    <row r="582" spans="1:2" ht="15">
      <c r="A582" s="69">
        <v>680</v>
      </c>
      <c r="B582" s="69">
        <v>566</v>
      </c>
    </row>
    <row r="583" spans="1:2" ht="15">
      <c r="A583" s="69">
        <v>681</v>
      </c>
      <c r="B583" s="69">
        <v>567</v>
      </c>
    </row>
    <row r="584" spans="1:2" ht="15">
      <c r="A584" s="69">
        <v>682</v>
      </c>
      <c r="B584" s="69">
        <v>567</v>
      </c>
    </row>
    <row r="585" spans="1:2" ht="15">
      <c r="A585" s="69">
        <v>683</v>
      </c>
      <c r="B585" s="69">
        <v>568</v>
      </c>
    </row>
    <row r="586" spans="1:2" ht="15">
      <c r="A586" s="69">
        <v>684</v>
      </c>
      <c r="B586" s="69">
        <v>569</v>
      </c>
    </row>
    <row r="587" spans="1:2" ht="15">
      <c r="A587" s="69">
        <v>685</v>
      </c>
      <c r="B587" s="69">
        <v>570</v>
      </c>
    </row>
    <row r="588" spans="1:2" ht="15">
      <c r="A588" s="69">
        <v>686</v>
      </c>
      <c r="B588" s="69">
        <v>570</v>
      </c>
    </row>
    <row r="589" spans="1:2" ht="15">
      <c r="A589" s="69">
        <v>687</v>
      </c>
      <c r="B589" s="69">
        <v>571</v>
      </c>
    </row>
    <row r="590" spans="1:2" ht="15">
      <c r="A590" s="69">
        <v>688</v>
      </c>
      <c r="B590" s="69">
        <v>572</v>
      </c>
    </row>
    <row r="591" spans="1:2" ht="15">
      <c r="A591" s="69">
        <v>689</v>
      </c>
      <c r="B591" s="69">
        <v>572</v>
      </c>
    </row>
    <row r="592" spans="1:2" ht="15">
      <c r="A592" s="69">
        <v>690</v>
      </c>
      <c r="B592" s="69">
        <v>573</v>
      </c>
    </row>
    <row r="593" spans="1:2" ht="15">
      <c r="A593" s="69">
        <v>691</v>
      </c>
      <c r="B593" s="69">
        <v>574</v>
      </c>
    </row>
    <row r="594" spans="1:2" ht="15">
      <c r="A594" s="69">
        <v>692</v>
      </c>
      <c r="B594" s="69">
        <v>575</v>
      </c>
    </row>
    <row r="595" spans="1:2" ht="15">
      <c r="A595" s="69">
        <v>693</v>
      </c>
      <c r="B595" s="69">
        <v>575</v>
      </c>
    </row>
    <row r="596" spans="1:2" ht="15">
      <c r="A596" s="69">
        <v>694</v>
      </c>
      <c r="B596" s="69">
        <v>576</v>
      </c>
    </row>
    <row r="597" spans="1:2" ht="15">
      <c r="A597" s="69">
        <v>695</v>
      </c>
      <c r="B597" s="69">
        <v>577</v>
      </c>
    </row>
    <row r="598" spans="1:2" ht="15">
      <c r="A598" s="69">
        <v>696</v>
      </c>
      <c r="B598" s="69">
        <v>578</v>
      </c>
    </row>
    <row r="599" spans="1:2" ht="15">
      <c r="A599" s="69">
        <v>697</v>
      </c>
      <c r="B599" s="69">
        <v>578</v>
      </c>
    </row>
    <row r="600" spans="1:2" ht="15">
      <c r="A600" s="69">
        <v>698</v>
      </c>
      <c r="B600" s="69">
        <v>579</v>
      </c>
    </row>
    <row r="601" spans="1:2" ht="15">
      <c r="A601" s="69">
        <v>699</v>
      </c>
      <c r="B601" s="69">
        <v>580</v>
      </c>
    </row>
    <row r="602" spans="1:2" ht="15">
      <c r="A602" s="69">
        <v>700</v>
      </c>
      <c r="B602" s="69">
        <v>581</v>
      </c>
    </row>
    <row r="603" spans="1:2" ht="15">
      <c r="A603" s="69">
        <v>701</v>
      </c>
      <c r="B603" s="69">
        <v>582</v>
      </c>
    </row>
    <row r="604" spans="1:2" ht="15">
      <c r="A604" s="69">
        <v>702</v>
      </c>
      <c r="B604" s="69">
        <v>583</v>
      </c>
    </row>
    <row r="605" spans="1:2" ht="15">
      <c r="A605" s="69">
        <v>703</v>
      </c>
      <c r="B605" s="69">
        <v>584</v>
      </c>
    </row>
    <row r="606" spans="1:2" ht="15">
      <c r="A606" s="69">
        <v>704</v>
      </c>
      <c r="B606" s="69">
        <v>584</v>
      </c>
    </row>
    <row r="607" spans="1:2" ht="15">
      <c r="A607" s="69">
        <v>705</v>
      </c>
      <c r="B607" s="69">
        <v>585</v>
      </c>
    </row>
    <row r="608" spans="1:2" ht="15">
      <c r="A608" s="69">
        <v>706</v>
      </c>
      <c r="B608" s="69">
        <v>586</v>
      </c>
    </row>
    <row r="609" spans="1:2" ht="15">
      <c r="A609" s="69">
        <v>707</v>
      </c>
      <c r="B609" s="69">
        <v>587</v>
      </c>
    </row>
    <row r="610" spans="1:2" ht="15">
      <c r="A610" s="69">
        <v>708</v>
      </c>
      <c r="B610" s="69">
        <v>587</v>
      </c>
    </row>
    <row r="611" spans="1:2" ht="15">
      <c r="A611" s="69">
        <v>709</v>
      </c>
      <c r="B611" s="69">
        <v>588</v>
      </c>
    </row>
    <row r="612" spans="1:2" ht="15">
      <c r="A612" s="69">
        <v>710</v>
      </c>
      <c r="B612" s="69">
        <v>589</v>
      </c>
    </row>
    <row r="613" spans="1:2" ht="15">
      <c r="A613" s="69">
        <v>711</v>
      </c>
      <c r="B613" s="69">
        <v>590</v>
      </c>
    </row>
    <row r="614" spans="1:2" ht="15">
      <c r="A614" s="69">
        <v>712</v>
      </c>
      <c r="B614" s="69">
        <v>590</v>
      </c>
    </row>
    <row r="615" spans="1:2" ht="15">
      <c r="A615" s="69">
        <v>713</v>
      </c>
      <c r="B615" s="69">
        <v>591</v>
      </c>
    </row>
    <row r="616" spans="1:2" ht="15">
      <c r="A616" s="69">
        <v>714</v>
      </c>
      <c r="B616" s="69">
        <v>592</v>
      </c>
    </row>
    <row r="617" spans="1:2" ht="15">
      <c r="A617" s="69">
        <v>715</v>
      </c>
      <c r="B617" s="69">
        <v>593</v>
      </c>
    </row>
    <row r="618" spans="1:2" ht="15">
      <c r="A618" s="69">
        <v>716</v>
      </c>
      <c r="B618" s="69">
        <v>593</v>
      </c>
    </row>
    <row r="619" spans="1:2" ht="15">
      <c r="A619" s="69">
        <v>717</v>
      </c>
      <c r="B619" s="69">
        <v>594</v>
      </c>
    </row>
    <row r="620" spans="1:2" ht="15">
      <c r="A620" s="69">
        <v>718</v>
      </c>
      <c r="B620" s="69">
        <v>595</v>
      </c>
    </row>
    <row r="621" spans="1:2" ht="15">
      <c r="A621" s="69">
        <v>719</v>
      </c>
      <c r="B621" s="69">
        <v>596</v>
      </c>
    </row>
    <row r="622" spans="1:2" ht="15">
      <c r="A622" s="69">
        <v>720</v>
      </c>
      <c r="B622" s="69">
        <v>596</v>
      </c>
    </row>
    <row r="623" spans="1:2" ht="15">
      <c r="A623" s="69">
        <v>721</v>
      </c>
      <c r="B623" s="69">
        <v>597</v>
      </c>
    </row>
    <row r="624" spans="1:2" ht="15">
      <c r="A624" s="69">
        <v>722</v>
      </c>
      <c r="B624" s="69">
        <v>598</v>
      </c>
    </row>
    <row r="625" spans="1:2" ht="15">
      <c r="A625" s="69">
        <v>723</v>
      </c>
      <c r="B625" s="69">
        <v>598</v>
      </c>
    </row>
    <row r="626" spans="1:2" ht="15">
      <c r="A626" s="69">
        <v>724</v>
      </c>
      <c r="B626" s="69">
        <v>599</v>
      </c>
    </row>
    <row r="627" spans="1:2" ht="15">
      <c r="A627" s="69">
        <v>725</v>
      </c>
      <c r="B627" s="69">
        <v>600</v>
      </c>
    </row>
    <row r="628" spans="1:2" ht="15">
      <c r="A628" s="69">
        <v>726</v>
      </c>
      <c r="B628" s="69">
        <v>601</v>
      </c>
    </row>
    <row r="629" spans="1:2" ht="15">
      <c r="A629" s="69">
        <v>727</v>
      </c>
      <c r="B629" s="69">
        <v>601</v>
      </c>
    </row>
    <row r="630" spans="1:2" ht="15">
      <c r="A630" s="69">
        <v>728</v>
      </c>
      <c r="B630" s="69">
        <v>602</v>
      </c>
    </row>
    <row r="631" spans="1:2" ht="15">
      <c r="A631" s="69">
        <v>729</v>
      </c>
      <c r="B631" s="69">
        <v>603</v>
      </c>
    </row>
    <row r="632" spans="1:2" ht="15">
      <c r="A632" s="69">
        <v>730</v>
      </c>
      <c r="B632" s="69">
        <v>604</v>
      </c>
    </row>
    <row r="633" spans="1:2" ht="15">
      <c r="A633" s="69">
        <v>731</v>
      </c>
      <c r="B633" s="69">
        <v>604</v>
      </c>
    </row>
    <row r="634" spans="1:2" ht="15">
      <c r="A634" s="69">
        <v>732</v>
      </c>
      <c r="B634" s="69">
        <v>605</v>
      </c>
    </row>
    <row r="635" spans="1:2" ht="15">
      <c r="A635" s="69">
        <v>733</v>
      </c>
      <c r="B635" s="69">
        <v>606</v>
      </c>
    </row>
    <row r="636" spans="1:2" ht="15">
      <c r="A636" s="69">
        <v>734</v>
      </c>
      <c r="B636" s="69">
        <v>607</v>
      </c>
    </row>
    <row r="637" spans="1:2" ht="15">
      <c r="A637" s="69">
        <v>735</v>
      </c>
      <c r="B637" s="69">
        <v>607</v>
      </c>
    </row>
    <row r="638" spans="1:2" ht="15">
      <c r="A638" s="69">
        <v>736</v>
      </c>
      <c r="B638" s="69">
        <v>608</v>
      </c>
    </row>
    <row r="639" spans="1:2" ht="15">
      <c r="A639" s="69">
        <v>737</v>
      </c>
      <c r="B639" s="69">
        <v>609</v>
      </c>
    </row>
    <row r="640" spans="1:2" ht="15">
      <c r="A640" s="69">
        <v>738</v>
      </c>
      <c r="B640" s="69">
        <v>610</v>
      </c>
    </row>
    <row r="641" spans="1:2" ht="15">
      <c r="A641" s="69">
        <v>739</v>
      </c>
      <c r="B641" s="69">
        <v>610</v>
      </c>
    </row>
    <row r="642" spans="1:2" ht="15">
      <c r="A642" s="69">
        <v>740</v>
      </c>
      <c r="B642" s="69">
        <v>611</v>
      </c>
    </row>
    <row r="643" spans="1:2" ht="15">
      <c r="A643" s="69">
        <v>741</v>
      </c>
      <c r="B643" s="69">
        <v>612</v>
      </c>
    </row>
    <row r="644" spans="1:2" ht="15">
      <c r="A644" s="69">
        <v>742</v>
      </c>
      <c r="B644" s="69">
        <v>613</v>
      </c>
    </row>
    <row r="645" spans="1:2" ht="15">
      <c r="A645" s="69">
        <v>743</v>
      </c>
      <c r="B645" s="69">
        <v>614</v>
      </c>
    </row>
    <row r="646" spans="1:2" ht="15">
      <c r="A646" s="69">
        <v>744</v>
      </c>
      <c r="B646" s="69">
        <v>615</v>
      </c>
    </row>
    <row r="647" spans="1:2" ht="15">
      <c r="A647" s="69">
        <v>745</v>
      </c>
      <c r="B647" s="69">
        <v>616</v>
      </c>
    </row>
    <row r="648" spans="1:2" ht="15">
      <c r="A648" s="69">
        <v>746</v>
      </c>
      <c r="B648" s="69">
        <v>616</v>
      </c>
    </row>
    <row r="649" spans="1:2" ht="15">
      <c r="A649" s="69">
        <v>747</v>
      </c>
      <c r="B649" s="69">
        <v>617</v>
      </c>
    </row>
    <row r="650" spans="1:2" ht="15">
      <c r="A650" s="69">
        <v>748</v>
      </c>
      <c r="B650" s="69">
        <v>618</v>
      </c>
    </row>
    <row r="651" spans="1:2" ht="15">
      <c r="A651" s="69">
        <v>749</v>
      </c>
      <c r="B651" s="69">
        <v>619</v>
      </c>
    </row>
    <row r="652" spans="1:2" ht="15">
      <c r="A652" s="69">
        <v>750</v>
      </c>
      <c r="B652" s="69">
        <v>619</v>
      </c>
    </row>
    <row r="653" spans="1:2" ht="15">
      <c r="A653" s="69">
        <v>751</v>
      </c>
      <c r="B653" s="69">
        <v>620</v>
      </c>
    </row>
    <row r="654" spans="1:2" ht="15">
      <c r="A654" s="69">
        <v>752</v>
      </c>
      <c r="B654" s="69">
        <v>621</v>
      </c>
    </row>
    <row r="655" spans="1:2" ht="15">
      <c r="A655" s="69">
        <v>753</v>
      </c>
      <c r="B655" s="69">
        <v>622</v>
      </c>
    </row>
    <row r="656" spans="1:2" ht="15">
      <c r="A656" s="69">
        <v>754</v>
      </c>
      <c r="B656" s="69">
        <v>622</v>
      </c>
    </row>
    <row r="657" spans="1:2" ht="15">
      <c r="A657" s="69">
        <v>755</v>
      </c>
      <c r="B657" s="69">
        <v>623</v>
      </c>
    </row>
    <row r="658" spans="1:2" ht="15">
      <c r="A658" s="69">
        <v>756</v>
      </c>
      <c r="B658" s="69">
        <v>624</v>
      </c>
    </row>
    <row r="659" spans="1:2" ht="15">
      <c r="A659" s="69">
        <v>757</v>
      </c>
      <c r="B659" s="69">
        <v>624</v>
      </c>
    </row>
    <row r="660" spans="1:2" ht="15">
      <c r="A660" s="69">
        <v>758</v>
      </c>
      <c r="B660" s="69">
        <v>625</v>
      </c>
    </row>
    <row r="661" spans="1:2" ht="15">
      <c r="A661" s="69">
        <v>759</v>
      </c>
      <c r="B661" s="69">
        <v>626</v>
      </c>
    </row>
    <row r="662" spans="1:2" ht="15">
      <c r="A662" s="69">
        <v>760</v>
      </c>
      <c r="B662" s="69">
        <v>627</v>
      </c>
    </row>
    <row r="663" spans="1:2" ht="15">
      <c r="A663" s="69">
        <v>761</v>
      </c>
      <c r="B663" s="69">
        <v>627</v>
      </c>
    </row>
    <row r="664" spans="1:2" ht="15">
      <c r="A664" s="69">
        <v>762</v>
      </c>
      <c r="B664" s="69">
        <v>628</v>
      </c>
    </row>
    <row r="665" spans="1:2" ht="15">
      <c r="A665" s="69">
        <v>763</v>
      </c>
      <c r="B665" s="69">
        <v>629</v>
      </c>
    </row>
    <row r="666" spans="1:2" ht="15">
      <c r="A666" s="69">
        <v>764</v>
      </c>
      <c r="B666" s="69">
        <v>630</v>
      </c>
    </row>
    <row r="667" spans="1:2" ht="15">
      <c r="A667" s="69">
        <v>765</v>
      </c>
      <c r="B667" s="69">
        <v>630</v>
      </c>
    </row>
    <row r="668" spans="1:2" ht="15">
      <c r="A668" s="69">
        <v>766</v>
      </c>
      <c r="B668" s="69">
        <v>631</v>
      </c>
    </row>
    <row r="669" spans="1:2" ht="15">
      <c r="A669" s="69">
        <v>767</v>
      </c>
      <c r="B669" s="69">
        <v>632</v>
      </c>
    </row>
    <row r="670" spans="1:2" ht="15">
      <c r="A670" s="69">
        <v>768</v>
      </c>
      <c r="B670" s="69">
        <v>633</v>
      </c>
    </row>
    <row r="671" spans="1:2" ht="15">
      <c r="A671" s="69">
        <v>769</v>
      </c>
      <c r="B671" s="69">
        <v>633</v>
      </c>
    </row>
    <row r="672" spans="1:2" ht="15">
      <c r="A672" s="69">
        <v>770</v>
      </c>
      <c r="B672" s="69">
        <v>634</v>
      </c>
    </row>
    <row r="673" spans="1:2" ht="15">
      <c r="A673" s="69">
        <v>771</v>
      </c>
      <c r="B673" s="69">
        <v>635</v>
      </c>
    </row>
    <row r="674" spans="1:2" ht="15">
      <c r="A674" s="69">
        <v>772</v>
      </c>
      <c r="B674" s="69">
        <v>635</v>
      </c>
    </row>
    <row r="675" spans="1:2" ht="15">
      <c r="A675" s="69">
        <v>773</v>
      </c>
      <c r="B675" s="69">
        <v>636</v>
      </c>
    </row>
    <row r="676" spans="1:2" ht="15">
      <c r="A676" s="69">
        <v>774</v>
      </c>
      <c r="B676" s="69">
        <v>637</v>
      </c>
    </row>
    <row r="677" spans="1:2" ht="15">
      <c r="A677" s="69">
        <v>775</v>
      </c>
      <c r="B677" s="69">
        <v>638</v>
      </c>
    </row>
    <row r="678" spans="1:2" ht="15">
      <c r="A678" s="69">
        <v>776</v>
      </c>
      <c r="B678" s="69">
        <v>638</v>
      </c>
    </row>
    <row r="679" spans="1:2" ht="15">
      <c r="A679" s="69">
        <v>777</v>
      </c>
      <c r="B679" s="69">
        <v>639</v>
      </c>
    </row>
    <row r="680" spans="1:2" ht="15">
      <c r="A680" s="69">
        <v>778</v>
      </c>
      <c r="B680" s="69">
        <v>640</v>
      </c>
    </row>
    <row r="681" spans="1:2" ht="15">
      <c r="A681" s="69">
        <v>779</v>
      </c>
      <c r="B681" s="69">
        <v>641</v>
      </c>
    </row>
    <row r="682" spans="1:2" ht="15">
      <c r="A682" s="69">
        <v>780</v>
      </c>
      <c r="B682" s="69">
        <v>642</v>
      </c>
    </row>
    <row r="683" spans="1:2" ht="15">
      <c r="A683" s="69">
        <v>781</v>
      </c>
      <c r="B683" s="69">
        <v>643</v>
      </c>
    </row>
    <row r="684" spans="1:2" ht="15">
      <c r="A684" s="69">
        <v>782</v>
      </c>
      <c r="B684" s="69">
        <v>644</v>
      </c>
    </row>
    <row r="685" spans="1:2" ht="15">
      <c r="A685" s="69">
        <v>783</v>
      </c>
      <c r="B685" s="69">
        <v>645</v>
      </c>
    </row>
    <row r="686" spans="1:2" ht="15">
      <c r="A686" s="69">
        <v>784</v>
      </c>
      <c r="B686" s="69">
        <v>645</v>
      </c>
    </row>
    <row r="687" spans="1:2" ht="15">
      <c r="A687" s="69">
        <v>785</v>
      </c>
      <c r="B687" s="69">
        <v>646</v>
      </c>
    </row>
    <row r="688" spans="1:2" ht="15">
      <c r="A688" s="69">
        <v>786</v>
      </c>
      <c r="B688" s="69">
        <v>647</v>
      </c>
    </row>
    <row r="689" spans="1:2" ht="15">
      <c r="A689" s="69">
        <v>787</v>
      </c>
      <c r="B689" s="69">
        <v>648</v>
      </c>
    </row>
    <row r="690" spans="1:2" ht="15">
      <c r="A690" s="69">
        <v>788</v>
      </c>
      <c r="B690" s="69">
        <v>648</v>
      </c>
    </row>
    <row r="691" spans="1:2" ht="15">
      <c r="A691" s="69">
        <v>789</v>
      </c>
      <c r="B691" s="69">
        <v>649</v>
      </c>
    </row>
    <row r="692" spans="1:2" ht="15">
      <c r="A692" s="69">
        <v>790</v>
      </c>
      <c r="B692" s="69">
        <v>650</v>
      </c>
    </row>
    <row r="693" spans="1:2" ht="15">
      <c r="A693" s="69">
        <v>791</v>
      </c>
      <c r="B693" s="69">
        <v>650</v>
      </c>
    </row>
    <row r="694" spans="1:2" ht="15">
      <c r="A694" s="69">
        <v>792</v>
      </c>
      <c r="B694" s="69">
        <v>651</v>
      </c>
    </row>
    <row r="695" spans="1:2" ht="15">
      <c r="A695" s="69">
        <v>793</v>
      </c>
      <c r="B695" s="69">
        <v>652</v>
      </c>
    </row>
    <row r="696" spans="1:2" ht="15">
      <c r="A696" s="69">
        <v>794</v>
      </c>
      <c r="B696" s="69">
        <v>653</v>
      </c>
    </row>
    <row r="697" spans="1:2" ht="15">
      <c r="A697" s="69">
        <v>795</v>
      </c>
      <c r="B697" s="69">
        <v>653</v>
      </c>
    </row>
    <row r="698" spans="1:2" ht="15">
      <c r="A698" s="69">
        <v>796</v>
      </c>
      <c r="B698" s="69">
        <v>654</v>
      </c>
    </row>
    <row r="699" spans="1:2" ht="15">
      <c r="A699" s="69">
        <v>797</v>
      </c>
      <c r="B699" s="69">
        <v>655</v>
      </c>
    </row>
    <row r="700" spans="1:2" ht="15">
      <c r="A700" s="69">
        <v>798</v>
      </c>
      <c r="B700" s="69">
        <v>656</v>
      </c>
    </row>
    <row r="701" spans="1:2" ht="15">
      <c r="A701" s="69">
        <v>799</v>
      </c>
      <c r="B701" s="69">
        <v>656</v>
      </c>
    </row>
    <row r="702" spans="1:2" ht="15">
      <c r="A702" s="69">
        <v>800</v>
      </c>
      <c r="B702" s="69">
        <v>657</v>
      </c>
    </row>
    <row r="703" spans="1:2" ht="15">
      <c r="A703" s="69">
        <v>801</v>
      </c>
      <c r="B703" s="69">
        <v>658</v>
      </c>
    </row>
    <row r="704" spans="1:2" ht="15">
      <c r="A704" s="69">
        <v>802</v>
      </c>
      <c r="B704" s="69">
        <v>659</v>
      </c>
    </row>
    <row r="705" spans="1:2" ht="15">
      <c r="A705" s="69">
        <v>803</v>
      </c>
      <c r="B705" s="69">
        <v>659</v>
      </c>
    </row>
    <row r="706" spans="1:2" ht="15">
      <c r="A706" s="69">
        <v>804</v>
      </c>
      <c r="B706" s="69">
        <v>660</v>
      </c>
    </row>
    <row r="707" spans="1:2" ht="15">
      <c r="A707" s="69">
        <v>805</v>
      </c>
      <c r="B707" s="69">
        <v>661</v>
      </c>
    </row>
    <row r="708" spans="1:2" ht="15">
      <c r="A708" s="69">
        <v>806</v>
      </c>
      <c r="B708" s="69">
        <v>661</v>
      </c>
    </row>
    <row r="709" spans="1:2" ht="15">
      <c r="A709" s="69">
        <v>807</v>
      </c>
      <c r="B709" s="69">
        <v>662</v>
      </c>
    </row>
    <row r="710" spans="1:2" ht="15">
      <c r="A710" s="69">
        <v>808</v>
      </c>
      <c r="B710" s="69">
        <v>663</v>
      </c>
    </row>
    <row r="711" spans="1:2" ht="15">
      <c r="A711" s="69">
        <v>809</v>
      </c>
      <c r="B711" s="69">
        <v>664</v>
      </c>
    </row>
    <row r="712" spans="1:2" ht="15">
      <c r="A712" s="69">
        <v>810</v>
      </c>
      <c r="B712" s="69">
        <v>664</v>
      </c>
    </row>
    <row r="713" spans="1:2" ht="15">
      <c r="A713" s="69">
        <v>811</v>
      </c>
      <c r="B713" s="69">
        <v>665</v>
      </c>
    </row>
    <row r="714" spans="1:2" ht="15">
      <c r="A714" s="69">
        <v>812</v>
      </c>
      <c r="B714" s="69">
        <v>666</v>
      </c>
    </row>
    <row r="715" spans="1:2" ht="15">
      <c r="A715" s="69">
        <v>813</v>
      </c>
      <c r="B715" s="69">
        <v>667</v>
      </c>
    </row>
    <row r="716" spans="1:2" ht="15">
      <c r="A716" s="69">
        <v>814</v>
      </c>
      <c r="B716" s="69">
        <v>667</v>
      </c>
    </row>
    <row r="717" spans="1:2" ht="15">
      <c r="A717" s="69">
        <v>815</v>
      </c>
      <c r="B717" s="69">
        <v>668</v>
      </c>
    </row>
    <row r="718" spans="1:2" ht="15">
      <c r="A718" s="69">
        <v>816</v>
      </c>
      <c r="B718" s="69">
        <v>669</v>
      </c>
    </row>
    <row r="719" spans="1:2" ht="15">
      <c r="A719" s="69">
        <v>817</v>
      </c>
      <c r="B719" s="69">
        <v>670</v>
      </c>
    </row>
    <row r="720" spans="1:2" ht="15">
      <c r="A720" s="69">
        <v>818</v>
      </c>
      <c r="B720" s="69">
        <v>670</v>
      </c>
    </row>
    <row r="721" spans="1:2" ht="15">
      <c r="A721" s="69">
        <v>819</v>
      </c>
      <c r="B721" s="69">
        <v>671</v>
      </c>
    </row>
    <row r="722" spans="1:2" ht="15">
      <c r="A722" s="69">
        <v>820</v>
      </c>
      <c r="B722" s="69">
        <v>672</v>
      </c>
    </row>
    <row r="723" spans="1:2" ht="15">
      <c r="A723" s="69">
        <v>821</v>
      </c>
      <c r="B723" s="69">
        <v>673</v>
      </c>
    </row>
    <row r="724" spans="1:2" ht="15">
      <c r="A724" s="69">
        <v>822</v>
      </c>
      <c r="B724" s="69">
        <v>674</v>
      </c>
    </row>
    <row r="725" spans="1:2" ht="15">
      <c r="A725" s="69">
        <v>823</v>
      </c>
      <c r="B725" s="69">
        <v>675</v>
      </c>
    </row>
    <row r="726" spans="1:2" ht="15">
      <c r="A726" s="69">
        <v>824</v>
      </c>
      <c r="B726" s="69">
        <v>676</v>
      </c>
    </row>
    <row r="727" spans="1:2" ht="15">
      <c r="A727" s="69">
        <v>825</v>
      </c>
      <c r="B727" s="69">
        <v>676</v>
      </c>
    </row>
    <row r="728" spans="1:2" ht="15">
      <c r="A728" s="69">
        <v>826</v>
      </c>
      <c r="B728" s="69">
        <v>677</v>
      </c>
    </row>
    <row r="729" spans="1:2" ht="15">
      <c r="A729" s="69">
        <v>827</v>
      </c>
      <c r="B729" s="69">
        <v>678</v>
      </c>
    </row>
    <row r="730" spans="1:2" ht="15">
      <c r="A730" s="69">
        <v>828</v>
      </c>
      <c r="B730" s="69">
        <v>679</v>
      </c>
    </row>
    <row r="731" spans="1:2" ht="15">
      <c r="A731" s="69">
        <v>829</v>
      </c>
      <c r="B731" s="69">
        <v>679</v>
      </c>
    </row>
    <row r="732" spans="1:2" ht="15">
      <c r="A732" s="69">
        <v>830</v>
      </c>
      <c r="B732" s="69">
        <v>680</v>
      </c>
    </row>
    <row r="733" spans="1:2" ht="15">
      <c r="A733" s="69">
        <v>831</v>
      </c>
      <c r="B733" s="69">
        <v>681</v>
      </c>
    </row>
    <row r="734" spans="1:2" ht="15">
      <c r="A734" s="69">
        <v>832</v>
      </c>
      <c r="B734" s="69">
        <v>682</v>
      </c>
    </row>
    <row r="735" spans="1:2" ht="15">
      <c r="A735" s="69">
        <v>833</v>
      </c>
      <c r="B735" s="69">
        <v>682</v>
      </c>
    </row>
    <row r="736" spans="1:2" ht="15">
      <c r="A736" s="69">
        <v>834</v>
      </c>
      <c r="B736" s="69">
        <v>683</v>
      </c>
    </row>
    <row r="737" spans="1:2" ht="15">
      <c r="A737" s="69">
        <v>835</v>
      </c>
      <c r="B737" s="69">
        <v>684</v>
      </c>
    </row>
    <row r="738" spans="1:2" ht="15">
      <c r="A738" s="69">
        <v>836</v>
      </c>
      <c r="B738" s="69">
        <v>685</v>
      </c>
    </row>
    <row r="739" spans="1:2" ht="15">
      <c r="A739" s="69">
        <v>837</v>
      </c>
      <c r="B739" s="69">
        <v>685</v>
      </c>
    </row>
    <row r="740" spans="1:2" ht="15">
      <c r="A740" s="69">
        <v>838</v>
      </c>
      <c r="B740" s="69">
        <v>686</v>
      </c>
    </row>
    <row r="741" spans="1:2" ht="15">
      <c r="A741" s="69">
        <v>839</v>
      </c>
      <c r="B741" s="69">
        <v>687</v>
      </c>
    </row>
    <row r="742" spans="1:2" ht="15">
      <c r="A742" s="69">
        <v>840</v>
      </c>
      <c r="B742" s="69">
        <v>687</v>
      </c>
    </row>
    <row r="743" spans="1:2" ht="15">
      <c r="A743" s="69">
        <v>841</v>
      </c>
      <c r="B743" s="69">
        <v>688</v>
      </c>
    </row>
    <row r="744" spans="1:2" ht="15">
      <c r="A744" s="69">
        <v>842</v>
      </c>
      <c r="B744" s="69">
        <v>689</v>
      </c>
    </row>
    <row r="745" spans="1:2" ht="15">
      <c r="A745" s="69">
        <v>843</v>
      </c>
      <c r="B745" s="69">
        <v>690</v>
      </c>
    </row>
    <row r="746" spans="1:2" ht="15">
      <c r="A746" s="69">
        <v>844</v>
      </c>
      <c r="B746" s="69">
        <v>690</v>
      </c>
    </row>
    <row r="747" spans="1:2" ht="15">
      <c r="A747" s="69">
        <v>845</v>
      </c>
      <c r="B747" s="69">
        <v>691</v>
      </c>
    </row>
    <row r="748" spans="1:2" ht="15">
      <c r="A748" s="69">
        <v>846</v>
      </c>
      <c r="B748" s="69">
        <v>692</v>
      </c>
    </row>
    <row r="749" spans="1:2" ht="15">
      <c r="A749" s="69">
        <v>847</v>
      </c>
      <c r="B749" s="69">
        <v>693</v>
      </c>
    </row>
    <row r="750" spans="1:2" ht="15">
      <c r="A750" s="69">
        <v>848</v>
      </c>
      <c r="B750" s="69">
        <v>693</v>
      </c>
    </row>
    <row r="751" spans="1:2" ht="15">
      <c r="A751" s="69">
        <v>849</v>
      </c>
      <c r="B751" s="69">
        <v>694</v>
      </c>
    </row>
    <row r="752" spans="1:2" ht="15">
      <c r="A752" s="69">
        <v>850</v>
      </c>
      <c r="B752" s="69">
        <v>695</v>
      </c>
    </row>
    <row r="753" spans="1:2" ht="15">
      <c r="A753" s="69">
        <v>851</v>
      </c>
      <c r="B753" s="69">
        <v>696</v>
      </c>
    </row>
    <row r="754" spans="1:2" ht="15">
      <c r="A754" s="69">
        <v>852</v>
      </c>
      <c r="B754" s="69">
        <v>696</v>
      </c>
    </row>
    <row r="755" spans="1:2" ht="15">
      <c r="A755" s="69">
        <v>853</v>
      </c>
      <c r="B755" s="69">
        <v>697</v>
      </c>
    </row>
    <row r="756" spans="1:2" ht="15">
      <c r="A756" s="69">
        <v>854</v>
      </c>
      <c r="B756" s="69">
        <v>698</v>
      </c>
    </row>
    <row r="757" spans="1:2" ht="15">
      <c r="A757" s="69">
        <v>855</v>
      </c>
      <c r="B757" s="69">
        <v>699</v>
      </c>
    </row>
    <row r="758" spans="1:2" ht="15">
      <c r="A758" s="69">
        <v>856</v>
      </c>
      <c r="B758" s="69">
        <v>699</v>
      </c>
    </row>
    <row r="759" spans="1:2" ht="15">
      <c r="A759" s="69">
        <v>857</v>
      </c>
      <c r="B759" s="69">
        <v>700</v>
      </c>
    </row>
    <row r="760" spans="1:2" ht="15">
      <c r="A760" s="69">
        <v>858</v>
      </c>
      <c r="B760" s="69">
        <v>701</v>
      </c>
    </row>
    <row r="761" spans="1:2" ht="15">
      <c r="A761" s="69">
        <v>859</v>
      </c>
      <c r="B761" s="69">
        <v>702</v>
      </c>
    </row>
    <row r="762" spans="1:2" ht="15">
      <c r="A762" s="69">
        <v>860</v>
      </c>
      <c r="B762" s="69">
        <v>703</v>
      </c>
    </row>
    <row r="763" spans="1:2" ht="15">
      <c r="A763" s="69">
        <v>861</v>
      </c>
      <c r="B763" s="69">
        <v>704</v>
      </c>
    </row>
    <row r="764" spans="1:2" ht="15">
      <c r="A764" s="69">
        <v>862</v>
      </c>
      <c r="B764" s="69">
        <v>705</v>
      </c>
    </row>
    <row r="765" spans="1:2" ht="15">
      <c r="A765" s="69">
        <v>863</v>
      </c>
      <c r="B765" s="69">
        <v>705</v>
      </c>
    </row>
    <row r="766" spans="1:2" ht="15">
      <c r="A766" s="69">
        <v>864</v>
      </c>
      <c r="B766" s="69">
        <v>706</v>
      </c>
    </row>
    <row r="767" spans="1:2" ht="15">
      <c r="A767" s="69">
        <v>865</v>
      </c>
      <c r="B767" s="69">
        <v>707</v>
      </c>
    </row>
    <row r="768" spans="1:2" ht="15">
      <c r="A768" s="69">
        <v>866</v>
      </c>
      <c r="B768" s="69">
        <v>708</v>
      </c>
    </row>
    <row r="769" spans="1:2" ht="15">
      <c r="A769" s="69">
        <v>867</v>
      </c>
      <c r="B769" s="69">
        <v>708</v>
      </c>
    </row>
    <row r="770" spans="1:2" ht="15">
      <c r="A770" s="69">
        <v>868</v>
      </c>
      <c r="B770" s="69">
        <v>709</v>
      </c>
    </row>
    <row r="771" spans="1:2" ht="15">
      <c r="A771" s="69">
        <v>869</v>
      </c>
      <c r="B771" s="69">
        <v>710</v>
      </c>
    </row>
    <row r="772" spans="1:2" ht="15">
      <c r="A772" s="69">
        <v>870</v>
      </c>
      <c r="B772" s="69">
        <v>711</v>
      </c>
    </row>
    <row r="773" spans="1:2" ht="15">
      <c r="A773" s="69">
        <v>871</v>
      </c>
      <c r="B773" s="69">
        <v>711</v>
      </c>
    </row>
    <row r="774" spans="1:2" ht="15">
      <c r="A774" s="69">
        <v>872</v>
      </c>
      <c r="B774" s="69">
        <v>712</v>
      </c>
    </row>
    <row r="775" spans="1:2" ht="15">
      <c r="A775" s="69">
        <v>873</v>
      </c>
      <c r="B775" s="69">
        <v>713</v>
      </c>
    </row>
    <row r="776" spans="1:2" ht="15">
      <c r="A776" s="69">
        <v>874</v>
      </c>
      <c r="B776" s="69">
        <v>713</v>
      </c>
    </row>
    <row r="777" spans="1:2" ht="15">
      <c r="A777" s="69">
        <v>875</v>
      </c>
      <c r="B777" s="69">
        <v>714</v>
      </c>
    </row>
    <row r="778" spans="1:2" ht="15">
      <c r="A778" s="69">
        <v>876</v>
      </c>
      <c r="B778" s="69">
        <v>715</v>
      </c>
    </row>
    <row r="779" spans="1:2" ht="15">
      <c r="A779" s="69">
        <v>877</v>
      </c>
      <c r="B779" s="69">
        <v>716</v>
      </c>
    </row>
    <row r="780" spans="1:2" ht="15">
      <c r="A780" s="69">
        <v>878</v>
      </c>
      <c r="B780" s="69">
        <v>716</v>
      </c>
    </row>
    <row r="781" spans="1:2" ht="15">
      <c r="A781" s="69">
        <v>879</v>
      </c>
      <c r="B781" s="69">
        <v>717</v>
      </c>
    </row>
    <row r="782" spans="1:2" ht="15">
      <c r="A782" s="69">
        <v>880</v>
      </c>
      <c r="B782" s="69">
        <v>718</v>
      </c>
    </row>
    <row r="783" spans="1:2" ht="15">
      <c r="A783" s="69">
        <v>881</v>
      </c>
      <c r="B783" s="69">
        <v>719</v>
      </c>
    </row>
    <row r="784" spans="1:2" ht="15">
      <c r="A784" s="69">
        <v>882</v>
      </c>
      <c r="B784" s="69">
        <v>719</v>
      </c>
    </row>
    <row r="785" spans="1:2" ht="15">
      <c r="A785" s="69">
        <v>883</v>
      </c>
      <c r="B785" s="69">
        <v>720</v>
      </c>
    </row>
    <row r="786" spans="1:2" ht="15">
      <c r="A786" s="69">
        <v>884</v>
      </c>
      <c r="B786" s="69">
        <v>721</v>
      </c>
    </row>
    <row r="787" spans="1:2" ht="15">
      <c r="A787" s="69">
        <v>885</v>
      </c>
      <c r="B787" s="69">
        <v>722</v>
      </c>
    </row>
    <row r="788" spans="1:2" ht="15">
      <c r="A788" s="69">
        <v>886</v>
      </c>
      <c r="B788" s="69">
        <v>722</v>
      </c>
    </row>
    <row r="789" spans="1:2" ht="15">
      <c r="A789" s="69">
        <v>887</v>
      </c>
      <c r="B789" s="69">
        <v>723</v>
      </c>
    </row>
    <row r="790" spans="1:2" ht="15">
      <c r="A790" s="69">
        <v>888</v>
      </c>
      <c r="B790" s="69">
        <v>724</v>
      </c>
    </row>
    <row r="791" spans="1:2" ht="15">
      <c r="A791" s="69">
        <v>889</v>
      </c>
      <c r="B791" s="69">
        <v>725</v>
      </c>
    </row>
    <row r="792" spans="1:2" ht="15">
      <c r="A792" s="69">
        <v>890</v>
      </c>
      <c r="B792" s="69">
        <v>725</v>
      </c>
    </row>
    <row r="793" spans="1:2" ht="15">
      <c r="A793" s="69">
        <v>891</v>
      </c>
      <c r="B793" s="69">
        <v>726</v>
      </c>
    </row>
    <row r="794" spans="1:2" ht="15">
      <c r="A794" s="69">
        <v>892</v>
      </c>
      <c r="B794" s="69">
        <v>727</v>
      </c>
    </row>
    <row r="795" spans="1:2" ht="15">
      <c r="A795" s="69">
        <v>893</v>
      </c>
      <c r="B795" s="69">
        <v>727</v>
      </c>
    </row>
    <row r="796" spans="1:2" ht="15">
      <c r="A796" s="69">
        <v>894</v>
      </c>
      <c r="B796" s="69">
        <v>728</v>
      </c>
    </row>
    <row r="797" spans="1:2" ht="15">
      <c r="A797" s="69">
        <v>895</v>
      </c>
      <c r="B797" s="69">
        <v>729</v>
      </c>
    </row>
    <row r="798" spans="1:2" ht="15">
      <c r="A798" s="69">
        <v>896</v>
      </c>
      <c r="B798" s="69">
        <v>730</v>
      </c>
    </row>
    <row r="799" spans="1:2" ht="15">
      <c r="A799" s="69">
        <v>897</v>
      </c>
      <c r="B799" s="69">
        <v>730</v>
      </c>
    </row>
    <row r="800" spans="1:2" ht="15">
      <c r="A800" s="69">
        <v>898</v>
      </c>
      <c r="B800" s="69">
        <v>731</v>
      </c>
    </row>
    <row r="801" spans="1:2" ht="15">
      <c r="A801" s="69">
        <v>899</v>
      </c>
      <c r="B801" s="69">
        <v>732</v>
      </c>
    </row>
    <row r="802" spans="1:2" ht="15">
      <c r="A802" s="69">
        <v>900</v>
      </c>
      <c r="B802" s="69">
        <v>733</v>
      </c>
    </row>
    <row r="803" spans="1:2" ht="15">
      <c r="A803" s="69">
        <v>901</v>
      </c>
      <c r="B803" s="69">
        <v>734</v>
      </c>
    </row>
    <row r="804" spans="1:2" ht="15">
      <c r="A804" s="69">
        <v>902</v>
      </c>
      <c r="B804" s="69">
        <v>735</v>
      </c>
    </row>
    <row r="805" spans="1:2" ht="15">
      <c r="A805" s="69">
        <v>903</v>
      </c>
      <c r="B805" s="69">
        <v>735</v>
      </c>
    </row>
    <row r="806" spans="1:2" ht="15">
      <c r="A806" s="69">
        <v>904</v>
      </c>
      <c r="B806" s="69">
        <v>736</v>
      </c>
    </row>
    <row r="807" spans="1:2" ht="15">
      <c r="A807" s="69">
        <v>905</v>
      </c>
      <c r="B807" s="69">
        <v>737</v>
      </c>
    </row>
    <row r="808" spans="1:2" ht="15">
      <c r="A808" s="69">
        <v>906</v>
      </c>
      <c r="B808" s="69">
        <v>738</v>
      </c>
    </row>
    <row r="809" spans="1:2" ht="15">
      <c r="A809" s="69">
        <v>907</v>
      </c>
      <c r="B809" s="69">
        <v>739</v>
      </c>
    </row>
    <row r="810" spans="1:2" ht="15">
      <c r="A810" s="69">
        <v>908</v>
      </c>
      <c r="B810" s="69">
        <v>739</v>
      </c>
    </row>
    <row r="811" spans="1:2" ht="15">
      <c r="A811" s="69">
        <v>909</v>
      </c>
      <c r="B811" s="69">
        <v>740</v>
      </c>
    </row>
    <row r="812" spans="1:2" ht="15">
      <c r="A812" s="69">
        <v>910</v>
      </c>
      <c r="B812" s="69">
        <v>741</v>
      </c>
    </row>
    <row r="813" spans="1:2" ht="15">
      <c r="A813" s="69">
        <v>911</v>
      </c>
      <c r="B813" s="69">
        <v>742</v>
      </c>
    </row>
    <row r="814" spans="1:2" ht="15">
      <c r="A814" s="69">
        <v>912</v>
      </c>
      <c r="B814" s="69">
        <v>743</v>
      </c>
    </row>
    <row r="815" spans="1:2" ht="15">
      <c r="A815" s="69">
        <v>913</v>
      </c>
      <c r="B815" s="69">
        <v>743</v>
      </c>
    </row>
    <row r="816" spans="1:2" ht="15">
      <c r="A816" s="69">
        <v>914</v>
      </c>
      <c r="B816" s="69">
        <v>744</v>
      </c>
    </row>
    <row r="817" spans="1:2" ht="15">
      <c r="A817" s="69">
        <v>915</v>
      </c>
      <c r="B817" s="69">
        <v>745</v>
      </c>
    </row>
    <row r="818" spans="1:2" ht="15">
      <c r="A818" s="69">
        <v>916</v>
      </c>
      <c r="B818" s="69">
        <v>746</v>
      </c>
    </row>
    <row r="819" spans="1:2" ht="15">
      <c r="A819" s="69">
        <v>917</v>
      </c>
      <c r="B819" s="69">
        <v>747</v>
      </c>
    </row>
    <row r="820" spans="1:2" ht="15">
      <c r="A820" s="69">
        <v>918</v>
      </c>
      <c r="B820" s="69">
        <v>747</v>
      </c>
    </row>
    <row r="821" spans="1:2" ht="15">
      <c r="A821" s="69">
        <v>919</v>
      </c>
      <c r="B821" s="69">
        <v>748</v>
      </c>
    </row>
    <row r="822" spans="1:2" ht="15">
      <c r="A822" s="69">
        <v>920</v>
      </c>
      <c r="B822" s="69">
        <v>749</v>
      </c>
    </row>
    <row r="823" spans="1:2" ht="15">
      <c r="A823" s="69">
        <v>921</v>
      </c>
      <c r="B823" s="69">
        <v>750</v>
      </c>
    </row>
    <row r="824" spans="1:2" ht="15">
      <c r="A824" s="69">
        <v>922</v>
      </c>
      <c r="B824" s="69">
        <v>750</v>
      </c>
    </row>
    <row r="825" spans="1:2" ht="15">
      <c r="A825" s="69">
        <v>923</v>
      </c>
      <c r="B825" s="69">
        <v>751</v>
      </c>
    </row>
    <row r="826" spans="1:2" ht="15">
      <c r="A826" s="69">
        <v>924</v>
      </c>
      <c r="B826" s="69">
        <v>751</v>
      </c>
    </row>
    <row r="827" spans="1:2" ht="15">
      <c r="A827" s="69">
        <v>925</v>
      </c>
      <c r="B827" s="69">
        <v>752</v>
      </c>
    </row>
    <row r="828" spans="1:2" ht="15">
      <c r="A828" s="69">
        <v>926</v>
      </c>
      <c r="B828" s="69">
        <v>753</v>
      </c>
    </row>
    <row r="829" spans="1:2" ht="15">
      <c r="A829" s="69">
        <v>927</v>
      </c>
      <c r="B829" s="69">
        <v>754</v>
      </c>
    </row>
    <row r="830" spans="1:2" ht="15">
      <c r="A830" s="69">
        <v>928</v>
      </c>
      <c r="B830" s="69">
        <v>754</v>
      </c>
    </row>
    <row r="831" spans="1:2" ht="15">
      <c r="A831" s="69">
        <v>929</v>
      </c>
      <c r="B831" s="69">
        <v>755</v>
      </c>
    </row>
    <row r="832" spans="1:2" ht="15">
      <c r="A832" s="69">
        <v>930</v>
      </c>
      <c r="B832" s="69">
        <v>756</v>
      </c>
    </row>
    <row r="833" spans="1:2" ht="15">
      <c r="A833" s="69">
        <v>931</v>
      </c>
      <c r="B833" s="69">
        <v>757</v>
      </c>
    </row>
    <row r="834" spans="1:2" ht="15">
      <c r="A834" s="69">
        <v>932</v>
      </c>
      <c r="B834" s="69">
        <v>758</v>
      </c>
    </row>
    <row r="835" spans="1:2" ht="15">
      <c r="A835" s="69">
        <v>933</v>
      </c>
      <c r="B835" s="69">
        <v>758</v>
      </c>
    </row>
    <row r="836" spans="1:2" ht="15">
      <c r="A836" s="69">
        <v>934</v>
      </c>
      <c r="B836" s="69">
        <v>759</v>
      </c>
    </row>
    <row r="837" spans="1:2" ht="15">
      <c r="A837" s="69">
        <v>935</v>
      </c>
      <c r="B837" s="69">
        <v>760</v>
      </c>
    </row>
    <row r="838" spans="1:2" ht="15">
      <c r="A838" s="69">
        <v>936</v>
      </c>
      <c r="B838" s="69">
        <v>761</v>
      </c>
    </row>
    <row r="839" spans="1:2" ht="15">
      <c r="A839" s="69">
        <v>937</v>
      </c>
      <c r="B839" s="69">
        <v>762</v>
      </c>
    </row>
    <row r="840" spans="1:2" ht="15">
      <c r="A840" s="69">
        <v>938</v>
      </c>
      <c r="B840" s="69">
        <v>762</v>
      </c>
    </row>
    <row r="841" spans="1:2" ht="15">
      <c r="A841" s="69">
        <v>939</v>
      </c>
      <c r="B841" s="69">
        <v>763</v>
      </c>
    </row>
    <row r="842" spans="1:2" ht="15">
      <c r="A842" s="69">
        <v>940</v>
      </c>
      <c r="B842" s="69">
        <v>764</v>
      </c>
    </row>
    <row r="843" spans="1:2" ht="15">
      <c r="A843" s="69">
        <v>941</v>
      </c>
      <c r="B843" s="69">
        <v>765</v>
      </c>
    </row>
    <row r="844" spans="1:2" ht="15">
      <c r="A844" s="69">
        <v>942</v>
      </c>
      <c r="B844" s="69">
        <v>765</v>
      </c>
    </row>
    <row r="845" spans="1:2" ht="15">
      <c r="A845" s="69">
        <v>943</v>
      </c>
      <c r="B845" s="69">
        <v>766</v>
      </c>
    </row>
    <row r="846" spans="1:2" ht="15">
      <c r="A846" s="69">
        <v>944</v>
      </c>
      <c r="B846" s="69">
        <v>766</v>
      </c>
    </row>
    <row r="847" spans="1:2" ht="15">
      <c r="A847" s="69">
        <v>945</v>
      </c>
      <c r="B847" s="69">
        <v>767</v>
      </c>
    </row>
    <row r="848" spans="1:2" ht="15">
      <c r="A848" s="69">
        <v>946</v>
      </c>
      <c r="B848" s="69">
        <v>768</v>
      </c>
    </row>
    <row r="849" spans="1:2" ht="15">
      <c r="A849" s="69">
        <v>947</v>
      </c>
      <c r="B849" s="69">
        <v>769</v>
      </c>
    </row>
    <row r="850" spans="1:2" ht="15">
      <c r="A850" s="69">
        <v>948</v>
      </c>
      <c r="B850" s="69">
        <v>769</v>
      </c>
    </row>
    <row r="851" spans="1:2" ht="15">
      <c r="A851" s="69">
        <v>949</v>
      </c>
      <c r="B851" s="69">
        <v>770</v>
      </c>
    </row>
    <row r="852" spans="1:2" ht="15">
      <c r="A852" s="69">
        <v>950</v>
      </c>
      <c r="B852" s="69">
        <v>771</v>
      </c>
    </row>
    <row r="853" spans="1:2" ht="15">
      <c r="A853" s="69">
        <v>951</v>
      </c>
      <c r="B853" s="69">
        <v>772</v>
      </c>
    </row>
    <row r="854" spans="1:2" ht="15">
      <c r="A854" s="69">
        <v>952</v>
      </c>
      <c r="B854" s="69">
        <v>772</v>
      </c>
    </row>
    <row r="855" spans="1:2" ht="15">
      <c r="A855" s="69">
        <v>953</v>
      </c>
      <c r="B855" s="69">
        <v>773</v>
      </c>
    </row>
    <row r="856" spans="1:2" ht="15">
      <c r="A856" s="69">
        <v>954</v>
      </c>
      <c r="B856" s="69">
        <v>773</v>
      </c>
    </row>
    <row r="857" spans="1:2" ht="15">
      <c r="A857" s="69">
        <v>955</v>
      </c>
      <c r="B857" s="69">
        <v>774</v>
      </c>
    </row>
    <row r="858" spans="1:2" ht="15">
      <c r="A858" s="69">
        <v>956</v>
      </c>
      <c r="B858" s="69">
        <v>775</v>
      </c>
    </row>
    <row r="859" spans="1:2" ht="15">
      <c r="A859" s="69">
        <v>957</v>
      </c>
      <c r="B859" s="69">
        <v>776</v>
      </c>
    </row>
    <row r="860" spans="1:2" ht="15">
      <c r="A860" s="69">
        <v>958</v>
      </c>
      <c r="B860" s="69">
        <v>776</v>
      </c>
    </row>
    <row r="861" spans="1:2" ht="15">
      <c r="A861" s="69">
        <v>959</v>
      </c>
      <c r="B861" s="69">
        <v>777</v>
      </c>
    </row>
    <row r="862" spans="1:2" ht="15">
      <c r="A862" s="69">
        <v>960</v>
      </c>
      <c r="B862" s="69">
        <v>778</v>
      </c>
    </row>
    <row r="863" spans="1:2" ht="15">
      <c r="A863" s="69">
        <v>961</v>
      </c>
      <c r="B863" s="69">
        <v>779</v>
      </c>
    </row>
    <row r="864" spans="1:2" ht="15">
      <c r="A864" s="69">
        <v>962</v>
      </c>
      <c r="B864" s="69">
        <v>780</v>
      </c>
    </row>
    <row r="865" spans="1:2" ht="15">
      <c r="A865" s="69">
        <v>963</v>
      </c>
      <c r="B865" s="69">
        <v>780</v>
      </c>
    </row>
    <row r="866" spans="1:2" ht="15">
      <c r="A866" s="69">
        <v>964</v>
      </c>
      <c r="B866" s="69">
        <v>781</v>
      </c>
    </row>
    <row r="867" spans="1:2" ht="15">
      <c r="A867" s="69">
        <v>965</v>
      </c>
      <c r="B867" s="69">
        <v>782</v>
      </c>
    </row>
    <row r="868" spans="1:2" ht="15">
      <c r="A868" s="69">
        <v>966</v>
      </c>
      <c r="B868" s="69">
        <v>783</v>
      </c>
    </row>
    <row r="869" spans="1:2" ht="15">
      <c r="A869" s="69">
        <v>967</v>
      </c>
      <c r="B869" s="69">
        <v>784</v>
      </c>
    </row>
    <row r="870" spans="1:2" ht="15">
      <c r="A870" s="69">
        <v>968</v>
      </c>
      <c r="B870" s="69">
        <v>784</v>
      </c>
    </row>
    <row r="871" spans="1:2" ht="15">
      <c r="A871" s="69">
        <v>969</v>
      </c>
      <c r="B871" s="69">
        <v>785</v>
      </c>
    </row>
    <row r="872" spans="1:2" ht="15">
      <c r="A872" s="69">
        <v>970</v>
      </c>
      <c r="B872" s="69">
        <v>786</v>
      </c>
    </row>
    <row r="873" spans="1:2" ht="15">
      <c r="A873" s="69">
        <v>971</v>
      </c>
      <c r="B873" s="69">
        <v>787</v>
      </c>
    </row>
    <row r="874" spans="1:2" ht="15">
      <c r="A874" s="69">
        <v>972</v>
      </c>
      <c r="B874" s="69">
        <v>788</v>
      </c>
    </row>
    <row r="875" spans="1:2" ht="15">
      <c r="A875" s="69">
        <v>973</v>
      </c>
      <c r="B875" s="69">
        <v>788</v>
      </c>
    </row>
    <row r="876" spans="1:2" ht="15">
      <c r="A876" s="69">
        <v>974</v>
      </c>
      <c r="B876" s="69">
        <v>789</v>
      </c>
    </row>
    <row r="877" spans="1:2" ht="15">
      <c r="A877" s="69">
        <v>975</v>
      </c>
      <c r="B877" s="69">
        <v>790</v>
      </c>
    </row>
    <row r="878" spans="1:2" ht="15">
      <c r="A878" s="69">
        <v>976</v>
      </c>
      <c r="B878" s="69">
        <v>791</v>
      </c>
    </row>
    <row r="879" spans="1:2" ht="15">
      <c r="A879" s="69">
        <v>977</v>
      </c>
      <c r="B879" s="69">
        <v>792</v>
      </c>
    </row>
    <row r="880" spans="1:2" ht="15">
      <c r="A880" s="69">
        <v>978</v>
      </c>
      <c r="B880" s="69">
        <v>792</v>
      </c>
    </row>
    <row r="881" spans="1:2" ht="15">
      <c r="A881" s="69">
        <v>979</v>
      </c>
      <c r="B881" s="69">
        <v>793</v>
      </c>
    </row>
    <row r="882" spans="1:2" ht="15">
      <c r="A882" s="69">
        <v>980</v>
      </c>
      <c r="B882" s="69">
        <v>794</v>
      </c>
    </row>
    <row r="883" spans="1:2" ht="15">
      <c r="A883" s="69">
        <v>981</v>
      </c>
      <c r="B883" s="69">
        <v>795</v>
      </c>
    </row>
    <row r="884" spans="1:2" ht="15">
      <c r="A884" s="69">
        <v>982</v>
      </c>
      <c r="B884" s="69">
        <v>796</v>
      </c>
    </row>
    <row r="885" spans="1:2" ht="15">
      <c r="A885" s="69">
        <v>983</v>
      </c>
      <c r="B885" s="69">
        <v>796</v>
      </c>
    </row>
    <row r="886" spans="1:2" ht="15">
      <c r="A886" s="69">
        <v>984</v>
      </c>
      <c r="B886" s="69">
        <v>797</v>
      </c>
    </row>
    <row r="887" spans="1:2" ht="15">
      <c r="A887" s="69">
        <v>985</v>
      </c>
      <c r="B887" s="69">
        <v>798</v>
      </c>
    </row>
    <row r="888" spans="1:2" ht="15">
      <c r="A888" s="69">
        <v>986</v>
      </c>
      <c r="B888" s="69">
        <v>799</v>
      </c>
    </row>
    <row r="889" spans="1:2" ht="15">
      <c r="A889" s="69">
        <v>987</v>
      </c>
      <c r="B889" s="69">
        <v>800</v>
      </c>
    </row>
    <row r="890" spans="1:2" ht="15">
      <c r="A890" s="69">
        <v>988</v>
      </c>
      <c r="B890" s="69">
        <v>800</v>
      </c>
    </row>
    <row r="891" spans="1:2" ht="15">
      <c r="A891" s="69">
        <v>989</v>
      </c>
      <c r="B891" s="69">
        <v>801</v>
      </c>
    </row>
    <row r="892" spans="1:2" ht="15">
      <c r="A892" s="69">
        <v>990</v>
      </c>
      <c r="B892" s="69">
        <v>802</v>
      </c>
    </row>
    <row r="893" spans="1:2" ht="15">
      <c r="A893" s="69">
        <v>991</v>
      </c>
      <c r="B893" s="69">
        <v>803</v>
      </c>
    </row>
    <row r="894" spans="1:2" ht="15">
      <c r="A894" s="69">
        <v>992</v>
      </c>
      <c r="B894" s="69">
        <v>804</v>
      </c>
    </row>
    <row r="895" spans="1:2" ht="15">
      <c r="A895" s="69">
        <v>993</v>
      </c>
      <c r="B895" s="69">
        <v>804</v>
      </c>
    </row>
    <row r="896" spans="1:2" ht="15">
      <c r="A896" s="69">
        <v>994</v>
      </c>
      <c r="B896" s="69">
        <v>805</v>
      </c>
    </row>
    <row r="897" spans="1:2" ht="15">
      <c r="A897" s="69">
        <v>995</v>
      </c>
      <c r="B897" s="69">
        <v>806</v>
      </c>
    </row>
    <row r="898" spans="1:2" ht="15">
      <c r="A898" s="69">
        <v>996</v>
      </c>
      <c r="B898" s="69">
        <v>807</v>
      </c>
    </row>
    <row r="899" spans="1:2" ht="15">
      <c r="A899" s="69">
        <v>997</v>
      </c>
      <c r="B899" s="69">
        <v>807</v>
      </c>
    </row>
    <row r="900" spans="1:2" ht="15">
      <c r="A900" s="69">
        <v>998</v>
      </c>
      <c r="B900" s="69">
        <v>808</v>
      </c>
    </row>
    <row r="901" spans="1:2" ht="15">
      <c r="A901" s="69">
        <v>999</v>
      </c>
      <c r="B901" s="69">
        <v>808</v>
      </c>
    </row>
    <row r="902" spans="1:2" ht="15">
      <c r="A902" s="69">
        <v>1000</v>
      </c>
      <c r="B902" s="69">
        <v>809</v>
      </c>
    </row>
    <row r="903" spans="1:2" ht="15">
      <c r="A903" s="69">
        <v>1001</v>
      </c>
      <c r="B903" s="69">
        <v>810</v>
      </c>
    </row>
    <row r="904" spans="1:2" ht="15">
      <c r="A904" s="69">
        <v>1002</v>
      </c>
      <c r="B904" s="69">
        <v>811</v>
      </c>
    </row>
    <row r="905" spans="1:2" ht="15">
      <c r="A905" s="69">
        <v>1003</v>
      </c>
      <c r="B905" s="69">
        <v>811</v>
      </c>
    </row>
    <row r="906" spans="1:2" ht="15">
      <c r="A906" s="69">
        <v>1004</v>
      </c>
      <c r="B906" s="69">
        <v>812</v>
      </c>
    </row>
    <row r="907" spans="1:2" ht="15">
      <c r="A907" s="69">
        <v>1005</v>
      </c>
      <c r="B907" s="69">
        <v>813</v>
      </c>
    </row>
    <row r="908" spans="1:2" ht="15">
      <c r="A908" s="69">
        <v>1006</v>
      </c>
      <c r="B908" s="69">
        <v>814</v>
      </c>
    </row>
    <row r="909" spans="1:2" ht="15">
      <c r="A909" s="69">
        <v>1007</v>
      </c>
      <c r="B909" s="69">
        <v>814</v>
      </c>
    </row>
    <row r="910" spans="1:2" ht="15">
      <c r="A910" s="69">
        <v>1008</v>
      </c>
      <c r="B910" s="69">
        <v>815</v>
      </c>
    </row>
    <row r="911" spans="1:2" ht="15">
      <c r="A911" s="69">
        <v>1009</v>
      </c>
      <c r="B911" s="69">
        <v>816</v>
      </c>
    </row>
    <row r="912" spans="1:2" ht="15">
      <c r="A912" s="69">
        <v>1010</v>
      </c>
      <c r="B912" s="69">
        <v>817</v>
      </c>
    </row>
    <row r="913" spans="1:2" ht="15">
      <c r="A913" s="69">
        <v>1011</v>
      </c>
      <c r="B913" s="69">
        <v>817</v>
      </c>
    </row>
    <row r="914" spans="1:2" ht="15">
      <c r="A914" s="69">
        <v>1012</v>
      </c>
      <c r="B914" s="69">
        <v>818</v>
      </c>
    </row>
    <row r="915" spans="1:2" ht="15">
      <c r="A915" s="69">
        <v>1013</v>
      </c>
      <c r="B915" s="69">
        <v>819</v>
      </c>
    </row>
    <row r="916" spans="1:2" ht="15">
      <c r="A916" s="69">
        <v>1014</v>
      </c>
      <c r="B916" s="69">
        <v>820</v>
      </c>
    </row>
    <row r="917" spans="1:2" ht="15">
      <c r="A917" s="69">
        <v>1015</v>
      </c>
      <c r="B917" s="69">
        <v>821</v>
      </c>
    </row>
    <row r="918" spans="1:2" ht="15">
      <c r="A918" s="69">
        <v>1016</v>
      </c>
      <c r="B918" s="69">
        <v>821</v>
      </c>
    </row>
    <row r="919" spans="1:2" ht="15">
      <c r="A919" s="69">
        <v>1017</v>
      </c>
      <c r="B919" s="69">
        <v>822</v>
      </c>
    </row>
    <row r="920" spans="1:2" ht="15">
      <c r="A920" s="69">
        <v>1018</v>
      </c>
      <c r="B920" s="69">
        <v>823</v>
      </c>
    </row>
    <row r="921" spans="1:2" ht="15">
      <c r="A921" s="69">
        <v>1019</v>
      </c>
      <c r="B921" s="69">
        <v>823</v>
      </c>
    </row>
    <row r="922" spans="1:2" ht="15">
      <c r="A922" s="69">
        <v>1020</v>
      </c>
      <c r="B922" s="69">
        <v>824</v>
      </c>
    </row>
    <row r="923" spans="1:2" ht="15">
      <c r="A923" s="69">
        <v>1021</v>
      </c>
      <c r="B923" s="69">
        <v>825</v>
      </c>
    </row>
    <row r="924" spans="1:2" ht="15">
      <c r="A924" s="69">
        <v>1022</v>
      </c>
      <c r="B924" s="69">
        <v>826</v>
      </c>
    </row>
    <row r="925" spans="1:2" ht="15">
      <c r="A925" s="69">
        <v>1023</v>
      </c>
      <c r="B925" s="69">
        <v>827</v>
      </c>
    </row>
    <row r="926" spans="1:2" ht="15">
      <c r="A926" s="69">
        <v>1024</v>
      </c>
      <c r="B926" s="69">
        <v>827</v>
      </c>
    </row>
    <row r="927" spans="1:2" ht="15">
      <c r="A927" s="69">
        <v>1025</v>
      </c>
      <c r="B927" s="69">
        <v>828</v>
      </c>
    </row>
    <row r="928" spans="1:2" ht="15">
      <c r="A928" s="69">
        <v>1026</v>
      </c>
      <c r="B928" s="69">
        <v>829</v>
      </c>
    </row>
    <row r="929" spans="1:2" ht="15">
      <c r="A929" s="69">
        <v>1027</v>
      </c>
      <c r="B929" s="69">
        <v>830</v>
      </c>
    </row>
  </sheetData>
  <autoFilter ref="A1:B929"/>
  <conditionalFormatting sqref="A2:B929">
    <cfRule type="containsBlanks" priority="1" dxfId="0">
      <formula>LEN(TRIM(A2))=0</formula>
    </cfRule>
  </conditionalFormatting>
  <dataValidations count="1">
    <dataValidation errorStyle="warning" type="whole" showInputMessage="1" showErrorMessage="1" promptTitle="f" sqref="A2:B929">
      <formula1>1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Margaux</dc:creator>
  <cp:keywords/>
  <dc:description/>
  <cp:lastModifiedBy>Mairie</cp:lastModifiedBy>
  <dcterms:created xsi:type="dcterms:W3CDTF">2021-10-11T13:21:53Z</dcterms:created>
  <dcterms:modified xsi:type="dcterms:W3CDTF">2024-04-15T14:18:52Z</dcterms:modified>
  <cp:category/>
  <cp:version/>
  <cp:contentType/>
  <cp:contentStatus/>
</cp:coreProperties>
</file>